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967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<sst xmlns="http://schemas.openxmlformats.org/spreadsheetml/2006/main" count="575" uniqueCount="351">
  <si>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</si>
  <si>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</si>
  <si>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</si>
  <si>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</si>
  <si>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</si>
  <si>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</si>
  <si>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</si>
  <si>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</si>
  <si>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</si>
  <si>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</si>
  <si>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</si>
  <si>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</si>
  <si>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</si>
  <si>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</si>
  <si>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</si>
  <si>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</si>
  <si>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</si>
  <si>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</si>
  <si>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</si>
  <si>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</si>
  <si>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</si>
  <si>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</si>
  <si>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</si>
  <si>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</si>
  <si>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</si>
  <si>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</si>
  <si>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</si>
  <si>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</si>
  <si>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</si>
  <si>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</si>
  <si>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</si>
  <si>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</si>
  <si>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</si>
  <si>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</si>
  <si>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</si>
  <si>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</si>
  <si>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</si>
  <si>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</si>
  <si>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</si>
  <si>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</si>
  <si>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</si>
  <si>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</si>
  <si>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</si>
  <si>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THỢ LẶN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</si>
  <si>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</si>
  <si>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</si>
  <si>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</si>
  <si>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</si>
  <si>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</si>
  <si>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</si>
  <si>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</si>
  <si>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</si>
  <si>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</si>
  <si>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</si>
  <si>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</si>
  <si>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</si>
  <si>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</si>
  <si>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</si>
  <si>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</si>
  <si>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</si>
  <si>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</si>
  <si>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</si>
  <si>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</si>
  <si>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</si>
  <si>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</si>
  <si>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</si>
  <si>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</si>
  <si>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</si>
  <si>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</si>
  <si>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</si>
  <si>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</si>
  <si>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</si>
  <si>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</si>
  <si>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</si>
  <si>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</si>
  <si>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</si>
  <si>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</si>
  <si>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</si>
  <si>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</si>
  <si>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</si>
  <si>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</si>
  <si>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</si>
  <si>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</si>
  <si>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</si>
  <si>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</si>
  <si>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</si>
  <si>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</si>
  <si>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</si>
  <si>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</si>
  <si>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</si>
  <si>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</si>
  <si>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</si>
  <si>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</si>
  <si>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</si>
  <si>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</si>
  <si>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</si>
  <si>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</si>
  <si>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</si>
  <si>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</si>
  <si>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</si>
  <si>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</si>
  <si>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</si>
  <si>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</si>
  <si>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</si>
  <si>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</si>
  <si>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</si>
  <si>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</si>
  <si>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</si>
  <si>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</si>
  <si>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</si>
  <si>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</si>
  <si>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</si>
  <si>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</si>
  <si>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</si>
  <si>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</si>
  <si>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</si>
  <si>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</si>
  <si>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</si>
  <si>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</si>
  <si>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</si>
  <si>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</si>
  <si>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</si>
  <si>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</si>
  <si>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</si>
  <si>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</si>
  <si>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</si>
  <si>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</si>
  <si>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</si>
  <si>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</si>
  <si>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</si>
  <si>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</si>
  <si>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</si>
  <si>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</si>
  <si>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</si>
  <si>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</si>
  <si>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</si>
  <si>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</si>
  <si>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</si>
  <si>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</si>
  <si>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</si>
  <si>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</si>
  <si>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</si>
  <si>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</si>
  <si>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</si>
  <si>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</si>
  <si>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</si>
  <si>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</si>
  <si>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</si>
  <si>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Thuyền trưởng; nhóm I</t>
  </si>
  <si>
    <t>Thuyển trưởng; nhóm II</t>
  </si>
  <si>
    <t>Thuyền phó 1, máy 1; nhóm I</t>
  </si>
  <si>
    <t>Thuyền phó 1, máy 1; nhóm II</t>
  </si>
  <si>
    <t>Thuyền phó 2, máy 2; nhóm I</t>
  </si>
  <si>
    <t>Thuyền phó 2, máy 2; nhóm II</t>
  </si>
  <si>
    <t>V.1</t>
  </si>
  <si>
    <t>V.2</t>
  </si>
  <si>
    <t>Thủy thủ, thợ máy, thợ điện</t>
  </si>
  <si>
    <t>Thợ máy, thợ điện</t>
  </si>
  <si>
    <t>Thợ điều khiển tàu hút, tàu cuốc nạo vét sông</t>
  </si>
  <si>
    <t>V.3</t>
  </si>
  <si>
    <t>Thuyền trưởng, thuyền phó, máy 1, máy 2 của tàu, ca nô, cần cẩu nổi, búa đóng cọc nổi và tàu đóng cọc</t>
  </si>
  <si>
    <t>Tàu hút dưới 150m3/h</t>
  </si>
  <si>
    <t>Máy trưởng</t>
  </si>
  <si>
    <t>Máy 2, kỹ thuật viên cuốc 1,
thuyền phó</t>
  </si>
  <si>
    <t xml:space="preserve">Kỹ thuật viên cuốc 2 </t>
  </si>
  <si>
    <t>Tàu hút từ 150m3/h đến 300m3/h</t>
  </si>
  <si>
    <t>Tàu hút trên 300m3/h, tàu cuốc dưới 300m3/h</t>
  </si>
  <si>
    <t>Điện trưởng</t>
  </si>
  <si>
    <t>V.4</t>
  </si>
  <si>
    <t>Thợ điều khiển tàu hút, tàu cuốc , tàu đào gầu ngoạm nạo vét biển</t>
  </si>
  <si>
    <t>Tàu từ 300m3/h đến 800m3/h</t>
  </si>
  <si>
    <t>Thuyền trưởng tàu hút bụng</t>
  </si>
  <si>
    <t>Máy trưởng, thuyền trưởng tàu cuốc; 
tàu hút phun, tàu đào gầu ngoạm</t>
  </si>
  <si>
    <t xml:space="preserve">Điện trưởng tàu hút, tàu cuốc; KTV cuốc 1, thuyền phó 2 tàu hút bụng; KTV cuốc 2 tàu cuốc, tàu hút phun, tàu đào gầu ngoạm </t>
  </si>
  <si>
    <t>Máy 2, kỹ thuật viên cuốc 1 tàu cuốc, 
tàu hút phun, tàu đào gầu ngoạm:</t>
  </si>
  <si>
    <t>Thuyền phó tàu cuốc,  
KTV cuốc 2 tàu hút</t>
  </si>
  <si>
    <t>Tàu từ 800m3/h trở lên</t>
  </si>
  <si>
    <t>NHÓM
 NC XÂY DỰNG</t>
  </si>
  <si>
    <t>x1/2L511</t>
  </si>
  <si>
    <t>x15/2L511</t>
  </si>
  <si>
    <t>x2/2L511</t>
  </si>
  <si>
    <t>x1/2L512</t>
  </si>
  <si>
    <t>x15/2L512</t>
  </si>
  <si>
    <t>x2/2L512</t>
  </si>
  <si>
    <t>x1/2L513</t>
  </si>
  <si>
    <t>x15/2L513</t>
  </si>
  <si>
    <t>x2/2L513</t>
  </si>
  <si>
    <t>x1/2L514</t>
  </si>
  <si>
    <t>x15/2L514</t>
  </si>
  <si>
    <t>x2/2L514</t>
  </si>
  <si>
    <t>x1/2L515</t>
  </si>
  <si>
    <t>x15/2L515</t>
  </si>
  <si>
    <t>x2/2L515</t>
  </si>
  <si>
    <t>x1/2L516</t>
  </si>
  <si>
    <t>x15/2L516</t>
  </si>
  <si>
    <t>x2/2L516</t>
  </si>
  <si>
    <t>x1/2L5311</t>
  </si>
  <si>
    <t>x15/2L5311</t>
  </si>
  <si>
    <t>x2/2L5311</t>
  </si>
  <si>
    <t>x1/2L5312</t>
  </si>
  <si>
    <t>x15/2L5312</t>
  </si>
  <si>
    <t>x2/2L5312</t>
  </si>
  <si>
    <t>x1/2L5313</t>
  </si>
  <si>
    <t>x15/2L5313</t>
  </si>
  <si>
    <t>x2/2L5313</t>
  </si>
  <si>
    <t>x1/2L5314</t>
  </si>
  <si>
    <t>x15/2L5314</t>
  </si>
  <si>
    <t>x2/2L5314</t>
  </si>
  <si>
    <t>x1/2L5321</t>
  </si>
  <si>
    <t>x15/2L5321</t>
  </si>
  <si>
    <t>x2/2L5321</t>
  </si>
  <si>
    <t>x1/2L5322</t>
  </si>
  <si>
    <t>x15/2L5322</t>
  </si>
  <si>
    <t>x2/2L5322</t>
  </si>
  <si>
    <t>x1/2L5323</t>
  </si>
  <si>
    <t>x15/2L5323</t>
  </si>
  <si>
    <t>x2/2L5323</t>
  </si>
  <si>
    <t>x1/2L5324</t>
  </si>
  <si>
    <t>x15/2L5324</t>
  </si>
  <si>
    <t>x2/2L5324</t>
  </si>
  <si>
    <t>x1/2L5331</t>
  </si>
  <si>
    <t>x15/2L5331</t>
  </si>
  <si>
    <t>x2/2L5331</t>
  </si>
  <si>
    <t>x1/2L5332</t>
  </si>
  <si>
    <t>x15/2L5332</t>
  </si>
  <si>
    <t>x2/2L5332</t>
  </si>
  <si>
    <t>x1/2L5333</t>
  </si>
  <si>
    <t>x15/2L5333</t>
  </si>
  <si>
    <t>x2/2L5333</t>
  </si>
  <si>
    <t>x1/2L5334</t>
  </si>
  <si>
    <t>x15/2L5334</t>
  </si>
  <si>
    <t>x2/2L5334</t>
  </si>
  <si>
    <t>x1/2L5335</t>
  </si>
  <si>
    <t>x15/2L5335</t>
  </si>
  <si>
    <t>x2/2L5335</t>
  </si>
  <si>
    <t>x1/2L5411</t>
  </si>
  <si>
    <t>x15/2L5411</t>
  </si>
  <si>
    <t>x2/2L5411</t>
  </si>
  <si>
    <t>x1/2L5412</t>
  </si>
  <si>
    <t>x15/2L5412</t>
  </si>
  <si>
    <t>x2/2L5412</t>
  </si>
  <si>
    <t>x1/2L5413</t>
  </si>
  <si>
    <t>x15/2L5413</t>
  </si>
  <si>
    <t>x2/2L5413</t>
  </si>
  <si>
    <t>x1/2L5414</t>
  </si>
  <si>
    <t>x15/2L5414</t>
  </si>
  <si>
    <t>x2/2L5414</t>
  </si>
  <si>
    <t>x1/2L5415</t>
  </si>
  <si>
    <t>x15/2L5415</t>
  </si>
  <si>
    <t>x2/2L5415</t>
  </si>
  <si>
    <t>x1/2L5421</t>
  </si>
  <si>
    <t>x15/2L5421</t>
  </si>
  <si>
    <t>x2/2L5421</t>
  </si>
  <si>
    <t>x1/2L5422</t>
  </si>
  <si>
    <t>x15/2L5422</t>
  </si>
  <si>
    <t>x2/2L5422</t>
  </si>
  <si>
    <t>x1/2L5423</t>
  </si>
  <si>
    <t>x15/2L5423</t>
  </si>
  <si>
    <t>x2/2L5423</t>
  </si>
  <si>
    <t>x1/2L5424</t>
  </si>
  <si>
    <t>x15/2L5424</t>
  </si>
  <si>
    <t>x2/2L5424</t>
  </si>
  <si>
    <t>x1/2L5425</t>
  </si>
  <si>
    <t>x15/2L5425</t>
  </si>
  <si>
    <t>x2/2L5425</t>
  </si>
  <si>
    <t>Không thay đổi cột này</t>
  </si>
  <si>
    <t>Ký hiệu NC</t>
  </si>
  <si>
    <t>CỘT GIÁ NC ĐƯỢC LIÊN KẾT VÀO PHẦN MỀM</t>
  </si>
  <si>
    <t>Nạp 1,2,3…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</si>
  <si>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</si>
  <si>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</si>
  <si>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</si>
  <si>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</si>
  <si>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</si>
  <si>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</si>
  <si>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</si>
  <si>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</si>
  <si>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</si>
  <si>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</si>
  <si>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</si>
  <si>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</si>
  <si>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</si>
  <si>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x1/2L61</t>
  </si>
  <si>
    <t>x15/2L61</t>
  </si>
  <si>
    <t>x2/2L61</t>
  </si>
  <si>
    <t>THỢ LẶN cấp I</t>
  </si>
  <si>
    <t>II.1</t>
  </si>
  <si>
    <t>II.2</t>
  </si>
  <si>
    <t>II.3</t>
  </si>
  <si>
    <t>II.4</t>
  </si>
  <si>
    <t>TVXD</t>
  </si>
  <si>
    <t>- Kỹ sư cao cấp, chủ nhiệm dự án</t>
  </si>
  <si>
    <t>- Kỹ sư chính, chủ nhiệm bộ môn</t>
  </si>
  <si>
    <t>- Kỹ sư</t>
  </si>
  <si>
    <t>- Kỹ thuật viên trình độ trung cấp,
 cao đẳng, đào tạo nghề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</si>
  <si>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</si>
  <si>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</si>
  <si>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</si>
  <si>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</si>
  <si>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</si>
  <si>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</si>
  <si>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</si>
  <si>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</si>
  <si>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</si>
  <si>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</si>
  <si>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</si>
  <si>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</si>
  <si>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</si>
  <si>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</si>
  <si>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</si>
  <si>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</si>
  <si>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</si>
  <si>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</si>
  <si>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</si>
  <si>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</si>
  <si>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</si>
  <si>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</si>
  <si>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</si>
  <si>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</si>
  <si>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</si>
  <si>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</si>
  <si>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</si>
  <si>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</si>
  <si>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</si>
  <si>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</si>
  <si>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</si>
  <si>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</si>
  <si>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VI</t>
  </si>
  <si>
    <t>THỢ LẶN cấp II</t>
  </si>
  <si>
    <t>x1/2L62</t>
  </si>
  <si>
    <t>x15/2L62</t>
  </si>
  <si>
    <t>x2/2L62</t>
  </si>
  <si>
    <t>(Cập nhật theo Thông tư 13/2021/TT-BXD ngày 31/08/2021)</t>
  </si>
  <si>
    <t>Nhóm IV</t>
  </si>
  <si>
    <t>Nhóm I</t>
  </si>
  <si>
    <t>Nhóm II</t>
  </si>
  <si>
    <t>Nhóm III</t>
  </si>
  <si>
    <t>x1/4N4</t>
  </si>
  <si>
    <t>x2/4N4</t>
  </si>
  <si>
    <t>x3/4N4</t>
  </si>
  <si>
    <t>x4/4N4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</si>
  <si>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</si>
  <si>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- Công tác xây dựng không thuộc nhóm I, nhóm III, nhóm IV.
- Xác định bằng bình quân số học của đơn giá nhân công các nhóm 2, 3, 4, 5 và 11 đã công bố</t>
  </si>
  <si>
    <t xml:space="preserve">- Công tác lắp đặt, sửa chữa máy và thiết bị công trình xây dựng, công nghệ xây dựng.
- Xác định bằng đơn giá nhân công nhóm 6 đã công bố
</t>
  </si>
  <si>
    <t xml:space="preserve">- Công tác vận hành máy và thiết bị thi công xây dựng, lái xe các loại.
- Xác định bằng bình quân số học đơn
giá nhân công nhóm 7, 8, 9 và 10 đã công bố
</t>
  </si>
  <si>
    <t>- Công tác vận hành máy và thiết bị thi công xây dựng, lái xe các loại.
- Xác định bằng bình quân số học đơn
giá nhân công nhóm 9 và 10 đã công bố</t>
  </si>
  <si>
    <t>4 NHÓM CN XÂY DỰNG</t>
  </si>
  <si>
    <t>&amp; Quyết định số 3388/QĐ-SXD ngày 22/10/2021 của Sở Xây dựng tỉnh Bình Dương</t>
  </si>
  <si>
    <t>…</t>
  </si>
  <si>
    <t>Đơn giá NC
Quý 3 được
Quy đổi theo
TT13/2021/TT-BXD</t>
  </si>
  <si>
    <t>(Theo Văn bản số 21/2020/PLX-TCBC ngày 26/09/2020 của Petrolimex 
và theo Quyết định số 648/QĐ-BCT ngày 22/03/2019 của Bộ Công thương)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</si>
</sst>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</numFmts>
  <fonts count="57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5" fontId="47" fillId="33" borderId="11" xfId="42" applyNumberFormat="1" applyFont="1" applyFill="1" applyBorder="1" applyAlignment="1">
      <alignment horizontal="center" vertical="center"/>
    </xf>
    <xf numFmtId="165" fontId="47" fillId="33" borderId="13" xfId="42" applyNumberFormat="1" applyFont="1" applyFill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 quotePrefix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7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5" xfId="0" applyFont="1" applyBorder="1" applyAlignment="1">
      <alignment/>
    </xf>
    <xf numFmtId="0" fontId="50" fillId="33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/>
    </xf>
    <xf numFmtId="3" fontId="46" fillId="33" borderId="12" xfId="0" applyNumberFormat="1" applyFont="1" applyFill="1" applyBorder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5" fontId="46" fillId="33" borderId="11" xfId="42" applyNumberFormat="1" applyFont="1" applyFill="1" applyBorder="1" applyAlignment="1">
      <alignment/>
    </xf>
    <xf numFmtId="165" fontId="46" fillId="33" borderId="12" xfId="42" applyNumberFormat="1" applyFont="1" applyFill="1" applyBorder="1" applyAlignment="1">
      <alignment/>
    </xf>
    <xf numFmtId="165" fontId="46" fillId="0" borderId="13" xfId="42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5" fontId="46" fillId="0" borderId="11" xfId="42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50" fillId="34" borderId="20" xfId="0" applyFont="1" applyFill="1" applyBorder="1" applyAlignment="1">
      <alignment horizontal="center" vertical="center" wrapText="1"/>
    </xf>
    <xf numFmtId="165" fontId="49" fillId="34" borderId="21" xfId="0" applyNumberFormat="1" applyFont="1" applyFill="1" applyBorder="1" applyAlignment="1">
      <alignment vertical="center"/>
    </xf>
    <xf numFmtId="165" fontId="51" fillId="34" borderId="22" xfId="0" applyNumberFormat="1" applyFont="1" applyFill="1" applyBorder="1" applyAlignment="1">
      <alignment vertical="center"/>
    </xf>
    <xf numFmtId="165" fontId="51" fillId="34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5" fontId="51" fillId="34" borderId="16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5" fontId="46" fillId="0" borderId="13" xfId="42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 quotePrefix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46" fillId="0" borderId="15" xfId="42" applyNumberFormat="1" applyFont="1" applyBorder="1" applyAlignment="1">
      <alignment/>
    </xf>
    <xf numFmtId="165" fontId="49" fillId="34" borderId="23" xfId="0" applyNumberFormat="1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46" fillId="0" borderId="0" xfId="0" applyNumberFormat="1" applyFont="1" applyAlignment="1">
      <alignment vertical="center"/>
    </xf>
    <xf numFmtId="3" fontId="51" fillId="34" borderId="11" xfId="0" applyNumberFormat="1" applyFont="1" applyFill="1" applyBorder="1" applyAlignment="1">
      <alignment vertical="center"/>
    </xf>
    <xf numFmtId="3" fontId="46" fillId="2" borderId="11" xfId="0" applyNumberFormat="1" applyFont="1" applyFill="1" applyBorder="1" applyAlignment="1">
      <alignment/>
    </xf>
    <xf numFmtId="0" fontId="46" fillId="2" borderId="11" xfId="0" applyFont="1" applyFill="1" applyBorder="1" applyAlignment="1">
      <alignment/>
    </xf>
    <xf numFmtId="3" fontId="46" fillId="0" borderId="13" xfId="42" applyNumberFormat="1" applyFont="1" applyBorder="1" applyAlignment="1">
      <alignment/>
    </xf>
    <xf numFmtId="0" fontId="46" fillId="2" borderId="12" xfId="0" applyFont="1" applyFill="1" applyBorder="1" applyAlignment="1">
      <alignment/>
    </xf>
    <xf numFmtId="3" fontId="46" fillId="0" borderId="15" xfId="42" applyNumberFormat="1" applyFont="1" applyBorder="1" applyAlignment="1">
      <alignment/>
    </xf>
    <xf numFmtId="3" fontId="46" fillId="2" borderId="12" xfId="0" applyNumberFormat="1" applyFont="1" applyFill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8" fillId="0" borderId="27" xfId="0" applyFont="1" applyBorder="1" applyAlignment="1" quotePrefix="1">
      <alignment horizontal="center" vertical="center"/>
    </xf>
    <xf numFmtId="165" fontId="46" fillId="0" borderId="27" xfId="42" applyNumberFormat="1" applyFont="1" applyBorder="1" applyAlignment="1">
      <alignment horizontal="center" vertical="center"/>
    </xf>
    <xf numFmtId="165" fontId="47" fillId="33" borderId="27" xfId="42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165" fontId="46" fillId="0" borderId="15" xfId="42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7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 quotePrefix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42" xfId="0" applyFont="1" applyBorder="1" applyAlignment="1" quotePrefix="1">
      <alignment horizontal="left" vertical="center"/>
    </xf>
    <xf numFmtId="0" fontId="46" fillId="0" borderId="43" xfId="0" applyFont="1" applyBorder="1" applyAlignment="1" quotePrefix="1">
      <alignment horizontal="left" vertical="center"/>
    </xf>
    <xf numFmtId="0" fontId="46" fillId="0" borderId="44" xfId="0" applyFont="1" applyBorder="1" applyAlignment="1" quotePrefix="1">
      <alignment horizontal="left" vertical="center"/>
    </xf>
    <xf numFmtId="0" fontId="46" fillId="0" borderId="42" xfId="0" applyFont="1" applyBorder="1" applyAlignment="1" quotePrefix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51" fillId="34" borderId="0" xfId="0" applyFont="1" applyFill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zoomScale="73" zoomScaleNormal="73" zoomScalePageLayoutView="0" workbookViewId="0" topLeftCell="C241">
      <selection activeCell="N9" sqref="N9"/>
    </sheetView>
  </sheetViews>
  <sheetFormatPr defaultColWidth="8.796875" defaultRowHeight="20.25" customHeight="1"/>
  <cols>
    <col min="1" max="1" width="12" style="1" hidden="1" customWidth="1"/>
    <col min="2" max="2" width="6.59765625" style="4" customWidth="1"/>
    <col min="3" max="3" width="9.3984375" style="4" customWidth="1"/>
    <col min="4" max="4" width="31.69921875" style="1" customWidth="1"/>
    <col min="5" max="5" width="6.09765625" style="1" customWidth="1"/>
    <col min="6" max="6" width="7.8984375" style="2" bestFit="1" customWidth="1"/>
    <col min="7" max="7" width="18.5" style="1" customWidth="1"/>
    <col min="8" max="8" width="10.09765625" style="1" bestFit="1" customWidth="1"/>
    <col min="9" max="9" width="8.8984375" style="1" hidden="1" customWidth="1"/>
    <col min="10" max="10" width="10.69921875" style="1" hidden="1" customWidth="1"/>
    <col min="11" max="12" width="9.69921875" style="18" hidden="1" customWidth="1"/>
    <col min="13" max="13" width="2.69921875" style="1" customWidth="1"/>
    <col min="14" max="14" width="11.5" style="48" customWidth="1"/>
    <col min="15" max="16384" width="9" style="1" customWidth="1"/>
  </cols>
  <sheetData>
    <row r="1" spans="2:10" ht="23.25" customHeight="1">
      <c r="B1" s="110" t="s">
        <v>57</v>
      </c>
      <c r="C1" s="110"/>
      <c r="D1" s="110"/>
      <c r="E1" s="110"/>
      <c r="F1" s="110"/>
      <c r="G1" s="110"/>
      <c r="H1" s="110"/>
      <c r="I1" s="110"/>
      <c r="J1" s="18"/>
    </row>
    <row r="2" spans="2:10" ht="23.25" customHeight="1">
      <c r="B2" s="114" t="s">
        <v>332</v>
      </c>
      <c r="C2" s="114"/>
      <c r="D2" s="114"/>
      <c r="E2" s="114"/>
      <c r="F2" s="114"/>
      <c r="G2" s="114"/>
      <c r="H2" s="114"/>
      <c r="I2" s="114"/>
      <c r="J2" s="18"/>
    </row>
    <row r="3" spans="2:10" ht="23.25" customHeight="1">
      <c r="B3" s="114" t="s">
        <v>347</v>
      </c>
      <c r="C3" s="114"/>
      <c r="D3" s="114"/>
      <c r="E3" s="114"/>
      <c r="F3" s="114"/>
      <c r="G3" s="114"/>
      <c r="H3" s="114"/>
      <c r="I3" s="114"/>
      <c r="J3" s="18"/>
    </row>
    <row r="4" spans="2:10" ht="23.25" customHeight="1">
      <c r="B4" s="133" t="s">
        <v>58</v>
      </c>
      <c r="C4" s="133"/>
      <c r="D4" s="133"/>
      <c r="E4" s="133"/>
      <c r="F4" s="133"/>
      <c r="G4" s="133"/>
      <c r="H4" s="133"/>
      <c r="I4" s="133"/>
      <c r="J4" s="18"/>
    </row>
    <row r="5" ht="9.75" customHeight="1" thickBot="1"/>
    <row r="6" spans="1:14" s="6" customFormat="1" ht="76.5" customHeight="1">
      <c r="A6" s="59" t="s">
        <v>265</v>
      </c>
      <c r="B6" s="65" t="s">
        <v>0</v>
      </c>
      <c r="C6" s="5" t="s">
        <v>55</v>
      </c>
      <c r="D6" s="14" t="s">
        <v>2</v>
      </c>
      <c r="E6" s="5" t="s">
        <v>56</v>
      </c>
      <c r="F6" s="15" t="s">
        <v>47</v>
      </c>
      <c r="G6" s="53" t="s">
        <v>349</v>
      </c>
      <c r="H6" s="53" t="s">
        <v>348</v>
      </c>
      <c r="I6" s="88"/>
      <c r="J6" s="66"/>
      <c r="K6" s="19"/>
      <c r="L6" s="19"/>
      <c r="N6" s="49" t="s">
        <v>267</v>
      </c>
    </row>
    <row r="7" spans="1:14" s="6" customFormat="1" ht="23.25" customHeight="1">
      <c r="A7" s="60"/>
      <c r="B7" s="67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85" t="s">
        <v>49</v>
      </c>
      <c r="J7" s="16" t="s">
        <v>49</v>
      </c>
      <c r="K7" s="19"/>
      <c r="L7" s="19"/>
      <c r="N7" s="54" t="s">
        <v>268</v>
      </c>
    </row>
    <row r="8" spans="1:14" s="6" customFormat="1" ht="53.25" customHeight="1">
      <c r="A8" s="61" t="s">
        <v>266</v>
      </c>
      <c r="B8" s="67" t="s">
        <v>1</v>
      </c>
      <c r="C8" s="7" t="s">
        <v>177</v>
      </c>
      <c r="D8" s="13" t="s">
        <v>346</v>
      </c>
      <c r="E8" s="13"/>
      <c r="F8" s="13"/>
      <c r="G8" s="13">
        <v>1</v>
      </c>
      <c r="H8" s="13">
        <v>2</v>
      </c>
      <c r="I8" s="85">
        <v>3</v>
      </c>
      <c r="J8" s="16">
        <v>4</v>
      </c>
      <c r="K8" s="19"/>
      <c r="L8" s="19"/>
      <c r="N8" s="28">
        <v>1</v>
      </c>
    </row>
    <row r="9" spans="1:14" ht="21" customHeight="1">
      <c r="A9" s="62" t="s">
        <v>59</v>
      </c>
      <c r="B9" s="94">
        <v>1</v>
      </c>
      <c r="C9" s="96" t="s">
        <v>334</v>
      </c>
      <c r="D9" s="125" t="s">
        <v>341</v>
      </c>
      <c r="E9" s="47" t="s">
        <v>10</v>
      </c>
      <c r="F9" s="45">
        <v>1</v>
      </c>
      <c r="G9" s="46">
        <f>G$13*$F9/$F$13</f>
        <v>175526.31578947368</v>
      </c>
      <c r="H9" s="46">
        <f aca="true" t="shared" si="0" ref="H9:J18">H$13*$F9/$F$13</f>
        <v>0</v>
      </c>
      <c r="I9" s="86">
        <f t="shared" si="0"/>
        <v>0</v>
      </c>
      <c r="J9" s="44">
        <f t="shared" si="0"/>
        <v>0</v>
      </c>
      <c r="N9" s="50">
        <f aca="true" t="shared" si="1" ref="N9:N48">ROUND(IF($N$8=1,$G9,IF($N$8=2,$H9,IF($N$8=3,$I9,IF($N$8=4,$J9,IF($N$8=5,$K9,IF($N$8=6,$L9)))))),1)</f>
        <v>175526.3</v>
      </c>
    </row>
    <row r="10" spans="1:14" ht="21" customHeight="1">
      <c r="A10" s="62" t="s">
        <v>60</v>
      </c>
      <c r="B10" s="94"/>
      <c r="C10" s="96"/>
      <c r="D10" s="126"/>
      <c r="E10" s="47" t="s">
        <v>11</v>
      </c>
      <c r="F10" s="45">
        <v>1.18</v>
      </c>
      <c r="G10" s="46">
        <f>G$13*$F10/$F$13</f>
        <v>207121.05263157893</v>
      </c>
      <c r="H10" s="46">
        <f t="shared" si="0"/>
        <v>0</v>
      </c>
      <c r="I10" s="86">
        <f t="shared" si="0"/>
        <v>0</v>
      </c>
      <c r="J10" s="44">
        <f t="shared" si="0"/>
        <v>0</v>
      </c>
      <c r="N10" s="50">
        <f t="shared" si="1"/>
        <v>207121.1</v>
      </c>
    </row>
    <row r="11" spans="1:14" ht="21" customHeight="1">
      <c r="A11" s="62" t="s">
        <v>61</v>
      </c>
      <c r="B11" s="94"/>
      <c r="C11" s="96"/>
      <c r="D11" s="126"/>
      <c r="E11" s="47" t="s">
        <v>12</v>
      </c>
      <c r="F11" s="45">
        <v>1.285</v>
      </c>
      <c r="G11" s="46">
        <f>G$13*$F11/$F$13</f>
        <v>225551.31578947368</v>
      </c>
      <c r="H11" s="46">
        <f t="shared" si="0"/>
        <v>0</v>
      </c>
      <c r="I11" s="86">
        <f t="shared" si="0"/>
        <v>0</v>
      </c>
      <c r="J11" s="44">
        <f t="shared" si="0"/>
        <v>0</v>
      </c>
      <c r="N11" s="50">
        <f t="shared" si="1"/>
        <v>225551.3</v>
      </c>
    </row>
    <row r="12" spans="1:14" ht="21" customHeight="1">
      <c r="A12" s="62" t="s">
        <v>62</v>
      </c>
      <c r="B12" s="94"/>
      <c r="C12" s="96"/>
      <c r="D12" s="126"/>
      <c r="E12" s="47" t="s">
        <v>13</v>
      </c>
      <c r="F12" s="45">
        <v>1.39</v>
      </c>
      <c r="G12" s="46">
        <f>G$13*$F12/$F$13</f>
        <v>243981.57894736843</v>
      </c>
      <c r="H12" s="46">
        <f t="shared" si="0"/>
        <v>0</v>
      </c>
      <c r="I12" s="86">
        <f t="shared" si="0"/>
        <v>0</v>
      </c>
      <c r="J12" s="44">
        <f t="shared" si="0"/>
        <v>0</v>
      </c>
      <c r="N12" s="50">
        <f t="shared" si="1"/>
        <v>243981.6</v>
      </c>
    </row>
    <row r="13" spans="1:14" s="3" customFormat="1" ht="21" customHeight="1">
      <c r="A13" s="63" t="s">
        <v>63</v>
      </c>
      <c r="B13" s="94"/>
      <c r="C13" s="96"/>
      <c r="D13" s="126"/>
      <c r="E13" s="58" t="s">
        <v>14</v>
      </c>
      <c r="F13" s="8">
        <v>1.52</v>
      </c>
      <c r="G13" s="11">
        <v>266800</v>
      </c>
      <c r="H13" s="11">
        <v>0</v>
      </c>
      <c r="I13" s="87">
        <v>0</v>
      </c>
      <c r="J13" s="12">
        <v>0</v>
      </c>
      <c r="K13" s="20"/>
      <c r="L13" s="20"/>
      <c r="N13" s="50">
        <f t="shared" si="1"/>
        <v>266800</v>
      </c>
    </row>
    <row r="14" spans="1:14" ht="21" customHeight="1">
      <c r="A14" s="62" t="s">
        <v>64</v>
      </c>
      <c r="B14" s="94"/>
      <c r="C14" s="96"/>
      <c r="D14" s="126"/>
      <c r="E14" s="47" t="s">
        <v>15</v>
      </c>
      <c r="F14" s="45">
        <v>1.65</v>
      </c>
      <c r="G14" s="46">
        <f>G$13*$F14/$F$13</f>
        <v>289618.4210526316</v>
      </c>
      <c r="H14" s="46">
        <f t="shared" si="0"/>
        <v>0</v>
      </c>
      <c r="I14" s="86">
        <f t="shared" si="0"/>
        <v>0</v>
      </c>
      <c r="J14" s="44">
        <f t="shared" si="0"/>
        <v>0</v>
      </c>
      <c r="N14" s="50">
        <f t="shared" si="1"/>
        <v>289618.4</v>
      </c>
    </row>
    <row r="15" spans="1:14" ht="21" customHeight="1">
      <c r="A15" s="62" t="s">
        <v>65</v>
      </c>
      <c r="B15" s="94"/>
      <c r="C15" s="96"/>
      <c r="D15" s="126"/>
      <c r="E15" s="47" t="s">
        <v>16</v>
      </c>
      <c r="F15" s="45">
        <v>1.795</v>
      </c>
      <c r="G15" s="46">
        <f>G$13*$F15/$F$13</f>
        <v>315069.7368421053</v>
      </c>
      <c r="H15" s="46">
        <f t="shared" si="0"/>
        <v>0</v>
      </c>
      <c r="I15" s="86">
        <f t="shared" si="0"/>
        <v>0</v>
      </c>
      <c r="J15" s="44">
        <f t="shared" si="0"/>
        <v>0</v>
      </c>
      <c r="N15" s="50">
        <f t="shared" si="1"/>
        <v>315069.7</v>
      </c>
    </row>
    <row r="16" spans="1:14" ht="21" customHeight="1">
      <c r="A16" s="62" t="s">
        <v>66</v>
      </c>
      <c r="B16" s="94"/>
      <c r="C16" s="96"/>
      <c r="D16" s="126"/>
      <c r="E16" s="47" t="s">
        <v>17</v>
      </c>
      <c r="F16" s="45">
        <v>1.94</v>
      </c>
      <c r="G16" s="46">
        <f>G$13*$F16/$F$13</f>
        <v>340521.05263157893</v>
      </c>
      <c r="H16" s="46">
        <f t="shared" si="0"/>
        <v>0</v>
      </c>
      <c r="I16" s="86">
        <f t="shared" si="0"/>
        <v>0</v>
      </c>
      <c r="J16" s="44">
        <f t="shared" si="0"/>
        <v>0</v>
      </c>
      <c r="N16" s="50">
        <f t="shared" si="1"/>
        <v>340521.1</v>
      </c>
    </row>
    <row r="17" spans="1:14" ht="21" customHeight="1">
      <c r="A17" s="62" t="s">
        <v>67</v>
      </c>
      <c r="B17" s="94"/>
      <c r="C17" s="96"/>
      <c r="D17" s="126"/>
      <c r="E17" s="47" t="s">
        <v>18</v>
      </c>
      <c r="F17" s="45">
        <v>2.3</v>
      </c>
      <c r="G17" s="46">
        <f>G$13*$F17/$F$13</f>
        <v>403710.5263157895</v>
      </c>
      <c r="H17" s="46">
        <f t="shared" si="0"/>
        <v>0</v>
      </c>
      <c r="I17" s="86">
        <f t="shared" si="0"/>
        <v>0</v>
      </c>
      <c r="J17" s="44">
        <f t="shared" si="0"/>
        <v>0</v>
      </c>
      <c r="N17" s="50">
        <f t="shared" si="1"/>
        <v>403710.5</v>
      </c>
    </row>
    <row r="18" spans="1:14" ht="21" customHeight="1">
      <c r="A18" s="62" t="s">
        <v>68</v>
      </c>
      <c r="B18" s="94"/>
      <c r="C18" s="96"/>
      <c r="D18" s="126"/>
      <c r="E18" s="47" t="s">
        <v>19</v>
      </c>
      <c r="F18" s="45">
        <v>2.71</v>
      </c>
      <c r="G18" s="46">
        <f>G$13*$F18/$F$13</f>
        <v>475676.31578947365</v>
      </c>
      <c r="H18" s="46">
        <f t="shared" si="0"/>
        <v>0</v>
      </c>
      <c r="I18" s="86">
        <f t="shared" si="0"/>
        <v>0</v>
      </c>
      <c r="J18" s="44">
        <f t="shared" si="0"/>
        <v>0</v>
      </c>
      <c r="N18" s="50">
        <f t="shared" si="1"/>
        <v>475676.3</v>
      </c>
    </row>
    <row r="19" spans="1:14" ht="21" customHeight="1">
      <c r="A19" s="62" t="s">
        <v>78</v>
      </c>
      <c r="B19" s="94">
        <v>2</v>
      </c>
      <c r="C19" s="96" t="s">
        <v>335</v>
      </c>
      <c r="D19" s="125" t="s">
        <v>342</v>
      </c>
      <c r="E19" s="47" t="s">
        <v>10</v>
      </c>
      <c r="F19" s="45">
        <v>1</v>
      </c>
      <c r="G19" s="46">
        <f>G$23*$F19/$F$23</f>
        <v>182328.94736842104</v>
      </c>
      <c r="H19" s="46">
        <f aca="true" t="shared" si="2" ref="H19:J22">H$23*$F19/$F$23</f>
        <v>0</v>
      </c>
      <c r="I19" s="86">
        <f t="shared" si="2"/>
        <v>0</v>
      </c>
      <c r="J19" s="44">
        <f t="shared" si="2"/>
        <v>0</v>
      </c>
      <c r="N19" s="50">
        <f t="shared" si="1"/>
        <v>182328.9</v>
      </c>
    </row>
    <row r="20" spans="1:14" ht="21" customHeight="1">
      <c r="A20" s="62" t="s">
        <v>69</v>
      </c>
      <c r="B20" s="94"/>
      <c r="C20" s="96"/>
      <c r="D20" s="126"/>
      <c r="E20" s="47" t="s">
        <v>11</v>
      </c>
      <c r="F20" s="45">
        <v>1.18</v>
      </c>
      <c r="G20" s="46">
        <f>G$23*$F20/$F$23</f>
        <v>215148.15789473685</v>
      </c>
      <c r="H20" s="46">
        <f t="shared" si="2"/>
        <v>0</v>
      </c>
      <c r="I20" s="86">
        <f t="shared" si="2"/>
        <v>0</v>
      </c>
      <c r="J20" s="44">
        <f t="shared" si="2"/>
        <v>0</v>
      </c>
      <c r="N20" s="50">
        <f t="shared" si="1"/>
        <v>215148.2</v>
      </c>
    </row>
    <row r="21" spans="1:14" ht="21" customHeight="1">
      <c r="A21" s="62" t="s">
        <v>70</v>
      </c>
      <c r="B21" s="94"/>
      <c r="C21" s="96"/>
      <c r="D21" s="126"/>
      <c r="E21" s="47" t="s">
        <v>12</v>
      </c>
      <c r="F21" s="45">
        <v>1.285</v>
      </c>
      <c r="G21" s="46">
        <f>G$23*$F21/$F$23</f>
        <v>234292.69736842104</v>
      </c>
      <c r="H21" s="46">
        <f t="shared" si="2"/>
        <v>0</v>
      </c>
      <c r="I21" s="86">
        <f t="shared" si="2"/>
        <v>0</v>
      </c>
      <c r="J21" s="44">
        <f t="shared" si="2"/>
        <v>0</v>
      </c>
      <c r="N21" s="50">
        <f t="shared" si="1"/>
        <v>234292.7</v>
      </c>
    </row>
    <row r="22" spans="1:14" ht="21" customHeight="1">
      <c r="A22" s="62" t="s">
        <v>71</v>
      </c>
      <c r="B22" s="94"/>
      <c r="C22" s="96"/>
      <c r="D22" s="126"/>
      <c r="E22" s="47" t="s">
        <v>13</v>
      </c>
      <c r="F22" s="45">
        <v>1.39</v>
      </c>
      <c r="G22" s="46">
        <f>G$23*$F22/$F$23</f>
        <v>253437.23684210525</v>
      </c>
      <c r="H22" s="46">
        <f t="shared" si="2"/>
        <v>0</v>
      </c>
      <c r="I22" s="86">
        <f t="shared" si="2"/>
        <v>0</v>
      </c>
      <c r="J22" s="44">
        <f>J$23*$F22/$F$23</f>
        <v>0</v>
      </c>
      <c r="N22" s="50">
        <f t="shared" si="1"/>
        <v>253437.2</v>
      </c>
    </row>
    <row r="23" spans="1:14" s="3" customFormat="1" ht="21" customHeight="1">
      <c r="A23" s="63" t="s">
        <v>72</v>
      </c>
      <c r="B23" s="94"/>
      <c r="C23" s="96"/>
      <c r="D23" s="126"/>
      <c r="E23" s="58" t="s">
        <v>14</v>
      </c>
      <c r="F23" s="8">
        <v>1.52</v>
      </c>
      <c r="G23" s="11">
        <v>277140</v>
      </c>
      <c r="H23" s="11">
        <v>0</v>
      </c>
      <c r="I23" s="87">
        <v>0</v>
      </c>
      <c r="J23" s="12">
        <v>0</v>
      </c>
      <c r="K23" s="20"/>
      <c r="L23" s="20"/>
      <c r="N23" s="50">
        <f t="shared" si="1"/>
        <v>277140</v>
      </c>
    </row>
    <row r="24" spans="1:14" ht="21" customHeight="1">
      <c r="A24" s="62" t="s">
        <v>73</v>
      </c>
      <c r="B24" s="94"/>
      <c r="C24" s="96"/>
      <c r="D24" s="126"/>
      <c r="E24" s="47" t="s">
        <v>15</v>
      </c>
      <c r="F24" s="45">
        <v>1.65</v>
      </c>
      <c r="G24" s="46">
        <f aca="true" t="shared" si="3" ref="G24:J28">G$23*$F24/$F$23</f>
        <v>300842.7631578947</v>
      </c>
      <c r="H24" s="46">
        <f t="shared" si="3"/>
        <v>0</v>
      </c>
      <c r="I24" s="86">
        <f t="shared" si="3"/>
        <v>0</v>
      </c>
      <c r="J24" s="44">
        <f t="shared" si="3"/>
        <v>0</v>
      </c>
      <c r="N24" s="50">
        <f t="shared" si="1"/>
        <v>300842.8</v>
      </c>
    </row>
    <row r="25" spans="1:14" ht="21" customHeight="1">
      <c r="A25" s="62" t="s">
        <v>74</v>
      </c>
      <c r="B25" s="94"/>
      <c r="C25" s="96"/>
      <c r="D25" s="126"/>
      <c r="E25" s="47" t="s">
        <v>16</v>
      </c>
      <c r="F25" s="45">
        <v>1.795</v>
      </c>
      <c r="G25" s="46">
        <f t="shared" si="3"/>
        <v>327280.4605263158</v>
      </c>
      <c r="H25" s="46">
        <f t="shared" si="3"/>
        <v>0</v>
      </c>
      <c r="I25" s="86">
        <f t="shared" si="3"/>
        <v>0</v>
      </c>
      <c r="J25" s="44">
        <f t="shared" si="3"/>
        <v>0</v>
      </c>
      <c r="N25" s="50">
        <f t="shared" si="1"/>
        <v>327280.5</v>
      </c>
    </row>
    <row r="26" spans="1:14" ht="21" customHeight="1">
      <c r="A26" s="62" t="s">
        <v>75</v>
      </c>
      <c r="B26" s="94"/>
      <c r="C26" s="96"/>
      <c r="D26" s="126"/>
      <c r="E26" s="47" t="s">
        <v>17</v>
      </c>
      <c r="F26" s="45">
        <v>1.94</v>
      </c>
      <c r="G26" s="46">
        <f t="shared" si="3"/>
        <v>353718.1578947368</v>
      </c>
      <c r="H26" s="46">
        <f t="shared" si="3"/>
        <v>0</v>
      </c>
      <c r="I26" s="86">
        <f t="shared" si="3"/>
        <v>0</v>
      </c>
      <c r="J26" s="44">
        <f t="shared" si="3"/>
        <v>0</v>
      </c>
      <c r="N26" s="50">
        <f t="shared" si="1"/>
        <v>353718.2</v>
      </c>
    </row>
    <row r="27" spans="1:14" ht="21" customHeight="1">
      <c r="A27" s="62" t="s">
        <v>76</v>
      </c>
      <c r="B27" s="94"/>
      <c r="C27" s="96"/>
      <c r="D27" s="126"/>
      <c r="E27" s="47" t="s">
        <v>18</v>
      </c>
      <c r="F27" s="45">
        <v>2.3</v>
      </c>
      <c r="G27" s="46">
        <f t="shared" si="3"/>
        <v>419356.5789473684</v>
      </c>
      <c r="H27" s="46">
        <f t="shared" si="3"/>
        <v>0</v>
      </c>
      <c r="I27" s="86">
        <f t="shared" si="3"/>
        <v>0</v>
      </c>
      <c r="J27" s="44">
        <f t="shared" si="3"/>
        <v>0</v>
      </c>
      <c r="N27" s="50">
        <f t="shared" si="1"/>
        <v>419356.6</v>
      </c>
    </row>
    <row r="28" spans="1:14" ht="21" customHeight="1">
      <c r="A28" s="62" t="s">
        <v>77</v>
      </c>
      <c r="B28" s="94"/>
      <c r="C28" s="96"/>
      <c r="D28" s="126"/>
      <c r="E28" s="47" t="s">
        <v>19</v>
      </c>
      <c r="F28" s="45">
        <v>2.71</v>
      </c>
      <c r="G28" s="46">
        <f t="shared" si="3"/>
        <v>494111.44736842107</v>
      </c>
      <c r="H28" s="46">
        <f t="shared" si="3"/>
        <v>0</v>
      </c>
      <c r="I28" s="86">
        <f t="shared" si="3"/>
        <v>0</v>
      </c>
      <c r="J28" s="44">
        <f t="shared" si="3"/>
        <v>0</v>
      </c>
      <c r="N28" s="50">
        <f t="shared" si="1"/>
        <v>494111.4</v>
      </c>
    </row>
    <row r="29" spans="1:14" ht="21" customHeight="1">
      <c r="A29" s="62" t="s">
        <v>79</v>
      </c>
      <c r="B29" s="94">
        <v>3</v>
      </c>
      <c r="C29" s="96" t="s">
        <v>336</v>
      </c>
      <c r="D29" s="125" t="s">
        <v>343</v>
      </c>
      <c r="E29" s="47" t="s">
        <v>10</v>
      </c>
      <c r="F29" s="45">
        <v>1</v>
      </c>
      <c r="G29" s="46">
        <f>G$33*$F29/$F$33</f>
        <v>184210.52631578947</v>
      </c>
      <c r="H29" s="46">
        <f aca="true" t="shared" si="4" ref="H29:J32">H$33*$F29/$F$33</f>
        <v>0</v>
      </c>
      <c r="I29" s="86">
        <f t="shared" si="4"/>
        <v>0</v>
      </c>
      <c r="J29" s="44">
        <f t="shared" si="4"/>
        <v>0</v>
      </c>
      <c r="N29" s="50">
        <f t="shared" si="1"/>
        <v>184210.5</v>
      </c>
    </row>
    <row r="30" spans="1:14" ht="21" customHeight="1">
      <c r="A30" s="62" t="s">
        <v>80</v>
      </c>
      <c r="B30" s="94"/>
      <c r="C30" s="96"/>
      <c r="D30" s="126"/>
      <c r="E30" s="47" t="s">
        <v>11</v>
      </c>
      <c r="F30" s="45">
        <v>1.18</v>
      </c>
      <c r="G30" s="46">
        <f>G$33*$F30/$F$33</f>
        <v>217368.42105263157</v>
      </c>
      <c r="H30" s="46">
        <f t="shared" si="4"/>
        <v>0</v>
      </c>
      <c r="I30" s="86">
        <f t="shared" si="4"/>
        <v>0</v>
      </c>
      <c r="J30" s="44">
        <f t="shared" si="4"/>
        <v>0</v>
      </c>
      <c r="N30" s="50">
        <f t="shared" si="1"/>
        <v>217368.4</v>
      </c>
    </row>
    <row r="31" spans="1:14" ht="21" customHeight="1">
      <c r="A31" s="62" t="s">
        <v>81</v>
      </c>
      <c r="B31" s="94"/>
      <c r="C31" s="96"/>
      <c r="D31" s="126"/>
      <c r="E31" s="47" t="s">
        <v>12</v>
      </c>
      <c r="F31" s="45">
        <v>1.285</v>
      </c>
      <c r="G31" s="46">
        <f>G$33*$F31/$F$33</f>
        <v>236710.52631578947</v>
      </c>
      <c r="H31" s="46">
        <f t="shared" si="4"/>
        <v>0</v>
      </c>
      <c r="I31" s="86">
        <f t="shared" si="4"/>
        <v>0</v>
      </c>
      <c r="J31" s="44">
        <f t="shared" si="4"/>
        <v>0</v>
      </c>
      <c r="N31" s="50">
        <f t="shared" si="1"/>
        <v>236710.5</v>
      </c>
    </row>
    <row r="32" spans="1:14" ht="21" customHeight="1">
      <c r="A32" s="62" t="s">
        <v>82</v>
      </c>
      <c r="B32" s="94"/>
      <c r="C32" s="96"/>
      <c r="D32" s="126"/>
      <c r="E32" s="47" t="s">
        <v>13</v>
      </c>
      <c r="F32" s="45">
        <v>1.39</v>
      </c>
      <c r="G32" s="46">
        <f>G$33*$F32/$F$33</f>
        <v>256052.63157894736</v>
      </c>
      <c r="H32" s="46">
        <f t="shared" si="4"/>
        <v>0</v>
      </c>
      <c r="I32" s="86">
        <f t="shared" si="4"/>
        <v>0</v>
      </c>
      <c r="J32" s="44">
        <f t="shared" si="4"/>
        <v>0</v>
      </c>
      <c r="N32" s="50">
        <f t="shared" si="1"/>
        <v>256052.6</v>
      </c>
    </row>
    <row r="33" spans="1:14" s="3" customFormat="1" ht="21" customHeight="1">
      <c r="A33" s="63" t="s">
        <v>83</v>
      </c>
      <c r="B33" s="94"/>
      <c r="C33" s="96"/>
      <c r="D33" s="126"/>
      <c r="E33" s="58" t="s">
        <v>14</v>
      </c>
      <c r="F33" s="8">
        <v>1.52</v>
      </c>
      <c r="G33" s="11">
        <v>280000</v>
      </c>
      <c r="H33" s="11">
        <v>0</v>
      </c>
      <c r="I33" s="87">
        <v>0</v>
      </c>
      <c r="J33" s="12">
        <v>0</v>
      </c>
      <c r="K33" s="20"/>
      <c r="L33" s="20"/>
      <c r="N33" s="50">
        <f t="shared" si="1"/>
        <v>280000</v>
      </c>
    </row>
    <row r="34" spans="1:14" ht="21" customHeight="1">
      <c r="A34" s="62" t="s">
        <v>84</v>
      </c>
      <c r="B34" s="94"/>
      <c r="C34" s="96"/>
      <c r="D34" s="126"/>
      <c r="E34" s="47" t="s">
        <v>15</v>
      </c>
      <c r="F34" s="45">
        <v>1.65</v>
      </c>
      <c r="G34" s="46">
        <f aca="true" t="shared" si="5" ref="G34:J38">G$33*$F34/$F$33</f>
        <v>303947.36842105264</v>
      </c>
      <c r="H34" s="46">
        <f t="shared" si="5"/>
        <v>0</v>
      </c>
      <c r="I34" s="86">
        <f t="shared" si="5"/>
        <v>0</v>
      </c>
      <c r="J34" s="44">
        <f t="shared" si="5"/>
        <v>0</v>
      </c>
      <c r="N34" s="50">
        <f t="shared" si="1"/>
        <v>303947.4</v>
      </c>
    </row>
    <row r="35" spans="1:14" ht="21" customHeight="1">
      <c r="A35" s="62" t="s">
        <v>85</v>
      </c>
      <c r="B35" s="94"/>
      <c r="C35" s="96"/>
      <c r="D35" s="126"/>
      <c r="E35" s="47" t="s">
        <v>16</v>
      </c>
      <c r="F35" s="45">
        <v>1.795</v>
      </c>
      <c r="G35" s="46">
        <f t="shared" si="5"/>
        <v>330657.8947368421</v>
      </c>
      <c r="H35" s="46">
        <f t="shared" si="5"/>
        <v>0</v>
      </c>
      <c r="I35" s="86">
        <f t="shared" si="5"/>
        <v>0</v>
      </c>
      <c r="J35" s="44">
        <f t="shared" si="5"/>
        <v>0</v>
      </c>
      <c r="N35" s="50">
        <f t="shared" si="1"/>
        <v>330657.9</v>
      </c>
    </row>
    <row r="36" spans="1:14" ht="21" customHeight="1">
      <c r="A36" s="62" t="s">
        <v>86</v>
      </c>
      <c r="B36" s="94"/>
      <c r="C36" s="96"/>
      <c r="D36" s="126"/>
      <c r="E36" s="47" t="s">
        <v>17</v>
      </c>
      <c r="F36" s="45">
        <v>1.94</v>
      </c>
      <c r="G36" s="46">
        <f t="shared" si="5"/>
        <v>357368.4210526316</v>
      </c>
      <c r="H36" s="46">
        <f t="shared" si="5"/>
        <v>0</v>
      </c>
      <c r="I36" s="86">
        <f t="shared" si="5"/>
        <v>0</v>
      </c>
      <c r="J36" s="44">
        <f t="shared" si="5"/>
        <v>0</v>
      </c>
      <c r="N36" s="50">
        <f t="shared" si="1"/>
        <v>357368.4</v>
      </c>
    </row>
    <row r="37" spans="1:14" ht="21" customHeight="1">
      <c r="A37" s="62" t="s">
        <v>87</v>
      </c>
      <c r="B37" s="94"/>
      <c r="C37" s="96"/>
      <c r="D37" s="126"/>
      <c r="E37" s="47" t="s">
        <v>18</v>
      </c>
      <c r="F37" s="45">
        <v>2.3</v>
      </c>
      <c r="G37" s="46">
        <f t="shared" si="5"/>
        <v>423684.2105263158</v>
      </c>
      <c r="H37" s="46">
        <f t="shared" si="5"/>
        <v>0</v>
      </c>
      <c r="I37" s="86">
        <f t="shared" si="5"/>
        <v>0</v>
      </c>
      <c r="J37" s="44">
        <f t="shared" si="5"/>
        <v>0</v>
      </c>
      <c r="N37" s="50">
        <f t="shared" si="1"/>
        <v>423684.2</v>
      </c>
    </row>
    <row r="38" spans="1:14" ht="21" customHeight="1">
      <c r="A38" s="62" t="s">
        <v>88</v>
      </c>
      <c r="B38" s="94"/>
      <c r="C38" s="96"/>
      <c r="D38" s="126"/>
      <c r="E38" s="47" t="s">
        <v>19</v>
      </c>
      <c r="F38" s="45">
        <v>2.71</v>
      </c>
      <c r="G38" s="46">
        <f t="shared" si="5"/>
        <v>499210.5263157895</v>
      </c>
      <c r="H38" s="46">
        <f t="shared" si="5"/>
        <v>0</v>
      </c>
      <c r="I38" s="86">
        <f t="shared" si="5"/>
        <v>0</v>
      </c>
      <c r="J38" s="44">
        <f>J$33*$F38/$F$33</f>
        <v>0</v>
      </c>
      <c r="N38" s="50">
        <f t="shared" si="1"/>
        <v>499210.5</v>
      </c>
    </row>
    <row r="39" spans="1:14" ht="21" customHeight="1">
      <c r="A39" s="62" t="s">
        <v>89</v>
      </c>
      <c r="B39" s="94">
        <v>4</v>
      </c>
      <c r="C39" s="96" t="s">
        <v>333</v>
      </c>
      <c r="D39" s="125" t="s">
        <v>344</v>
      </c>
      <c r="E39" s="47" t="s">
        <v>10</v>
      </c>
      <c r="F39" s="45">
        <v>1</v>
      </c>
      <c r="G39" s="46">
        <f>G$43*$F39/$F$43</f>
        <v>184210.52631578947</v>
      </c>
      <c r="H39" s="46">
        <f aca="true" t="shared" si="6" ref="H39:J42">H$43*$F39/$F$43</f>
        <v>0</v>
      </c>
      <c r="I39" s="86">
        <f t="shared" si="6"/>
        <v>0</v>
      </c>
      <c r="J39" s="44">
        <f t="shared" si="6"/>
        <v>0</v>
      </c>
      <c r="N39" s="50">
        <f t="shared" si="1"/>
        <v>184210.5</v>
      </c>
    </row>
    <row r="40" spans="1:14" ht="21" customHeight="1">
      <c r="A40" s="62" t="s">
        <v>90</v>
      </c>
      <c r="B40" s="94"/>
      <c r="C40" s="96"/>
      <c r="D40" s="126"/>
      <c r="E40" s="47" t="s">
        <v>11</v>
      </c>
      <c r="F40" s="45">
        <v>1.18</v>
      </c>
      <c r="G40" s="46">
        <f>G$43*$F40/$F$43</f>
        <v>217368.42105263157</v>
      </c>
      <c r="H40" s="46">
        <f t="shared" si="6"/>
        <v>0</v>
      </c>
      <c r="I40" s="86">
        <f t="shared" si="6"/>
        <v>0</v>
      </c>
      <c r="J40" s="44">
        <f t="shared" si="6"/>
        <v>0</v>
      </c>
      <c r="N40" s="50">
        <f t="shared" si="1"/>
        <v>217368.4</v>
      </c>
    </row>
    <row r="41" spans="1:14" ht="21" customHeight="1">
      <c r="A41" s="62" t="s">
        <v>91</v>
      </c>
      <c r="B41" s="94"/>
      <c r="C41" s="96"/>
      <c r="D41" s="126"/>
      <c r="E41" s="47" t="s">
        <v>12</v>
      </c>
      <c r="F41" s="45">
        <v>1.285</v>
      </c>
      <c r="G41" s="46">
        <f>G$43*$F41/$F$43</f>
        <v>236710.52631578947</v>
      </c>
      <c r="H41" s="46">
        <f t="shared" si="6"/>
        <v>0</v>
      </c>
      <c r="I41" s="86">
        <f t="shared" si="6"/>
        <v>0</v>
      </c>
      <c r="J41" s="44">
        <f t="shared" si="6"/>
        <v>0</v>
      </c>
      <c r="N41" s="50">
        <f t="shared" si="1"/>
        <v>236710.5</v>
      </c>
    </row>
    <row r="42" spans="1:14" ht="21" customHeight="1">
      <c r="A42" s="62" t="s">
        <v>92</v>
      </c>
      <c r="B42" s="94"/>
      <c r="C42" s="96"/>
      <c r="D42" s="126"/>
      <c r="E42" s="47" t="s">
        <v>13</v>
      </c>
      <c r="F42" s="45">
        <v>1.39</v>
      </c>
      <c r="G42" s="46">
        <f>G$43*$F42/$F$43</f>
        <v>256052.63157894736</v>
      </c>
      <c r="H42" s="46">
        <f t="shared" si="6"/>
        <v>0</v>
      </c>
      <c r="I42" s="86">
        <f t="shared" si="6"/>
        <v>0</v>
      </c>
      <c r="J42" s="44">
        <f t="shared" si="6"/>
        <v>0</v>
      </c>
      <c r="N42" s="50">
        <f t="shared" si="1"/>
        <v>256052.6</v>
      </c>
    </row>
    <row r="43" spans="1:14" s="3" customFormat="1" ht="21" customHeight="1">
      <c r="A43" s="63" t="s">
        <v>93</v>
      </c>
      <c r="B43" s="94"/>
      <c r="C43" s="96"/>
      <c r="D43" s="126"/>
      <c r="E43" s="58" t="s">
        <v>14</v>
      </c>
      <c r="F43" s="8">
        <v>1.52</v>
      </c>
      <c r="G43" s="11">
        <v>280000</v>
      </c>
      <c r="H43" s="11">
        <v>0</v>
      </c>
      <c r="I43" s="87">
        <v>0</v>
      </c>
      <c r="J43" s="12">
        <v>0</v>
      </c>
      <c r="K43" s="20"/>
      <c r="L43" s="20"/>
      <c r="N43" s="50">
        <f t="shared" si="1"/>
        <v>280000</v>
      </c>
    </row>
    <row r="44" spans="1:14" ht="21" customHeight="1">
      <c r="A44" s="62" t="s">
        <v>94</v>
      </c>
      <c r="B44" s="94"/>
      <c r="C44" s="96"/>
      <c r="D44" s="126"/>
      <c r="E44" s="47" t="s">
        <v>15</v>
      </c>
      <c r="F44" s="45">
        <v>1.65</v>
      </c>
      <c r="G44" s="46">
        <f aca="true" t="shared" si="7" ref="G44:J48">G$43*$F44/$F$43</f>
        <v>303947.36842105264</v>
      </c>
      <c r="H44" s="46">
        <f t="shared" si="7"/>
        <v>0</v>
      </c>
      <c r="I44" s="86">
        <f t="shared" si="7"/>
        <v>0</v>
      </c>
      <c r="J44" s="44">
        <f t="shared" si="7"/>
        <v>0</v>
      </c>
      <c r="N44" s="50">
        <f t="shared" si="1"/>
        <v>303947.4</v>
      </c>
    </row>
    <row r="45" spans="1:14" ht="21" customHeight="1">
      <c r="A45" s="62" t="s">
        <v>95</v>
      </c>
      <c r="B45" s="94"/>
      <c r="C45" s="96"/>
      <c r="D45" s="126"/>
      <c r="E45" s="47" t="s">
        <v>16</v>
      </c>
      <c r="F45" s="45">
        <v>1.795</v>
      </c>
      <c r="G45" s="46">
        <f t="shared" si="7"/>
        <v>330657.8947368421</v>
      </c>
      <c r="H45" s="46">
        <f t="shared" si="7"/>
        <v>0</v>
      </c>
      <c r="I45" s="86">
        <f t="shared" si="7"/>
        <v>0</v>
      </c>
      <c r="J45" s="44">
        <f t="shared" si="7"/>
        <v>0</v>
      </c>
      <c r="N45" s="50">
        <f t="shared" si="1"/>
        <v>330657.9</v>
      </c>
    </row>
    <row r="46" spans="1:14" ht="21" customHeight="1">
      <c r="A46" s="62" t="s">
        <v>96</v>
      </c>
      <c r="B46" s="94"/>
      <c r="C46" s="96"/>
      <c r="D46" s="126"/>
      <c r="E46" s="47" t="s">
        <v>17</v>
      </c>
      <c r="F46" s="45">
        <v>1.94</v>
      </c>
      <c r="G46" s="46">
        <f t="shared" si="7"/>
        <v>357368.4210526316</v>
      </c>
      <c r="H46" s="46">
        <f t="shared" si="7"/>
        <v>0</v>
      </c>
      <c r="I46" s="86">
        <f t="shared" si="7"/>
        <v>0</v>
      </c>
      <c r="J46" s="44">
        <f t="shared" si="7"/>
        <v>0</v>
      </c>
      <c r="N46" s="50">
        <f t="shared" si="1"/>
        <v>357368.4</v>
      </c>
    </row>
    <row r="47" spans="1:14" ht="21" customHeight="1">
      <c r="A47" s="62" t="s">
        <v>97</v>
      </c>
      <c r="B47" s="94"/>
      <c r="C47" s="96"/>
      <c r="D47" s="126"/>
      <c r="E47" s="47" t="s">
        <v>18</v>
      </c>
      <c r="F47" s="45">
        <v>2.3</v>
      </c>
      <c r="G47" s="46">
        <f t="shared" si="7"/>
        <v>423684.2105263158</v>
      </c>
      <c r="H47" s="46">
        <f t="shared" si="7"/>
        <v>0</v>
      </c>
      <c r="I47" s="86">
        <f t="shared" si="7"/>
        <v>0</v>
      </c>
      <c r="J47" s="44">
        <f t="shared" si="7"/>
        <v>0</v>
      </c>
      <c r="N47" s="50">
        <f t="shared" si="1"/>
        <v>423684.2</v>
      </c>
    </row>
    <row r="48" spans="1:14" ht="21" customHeight="1">
      <c r="A48" s="62" t="s">
        <v>98</v>
      </c>
      <c r="B48" s="94"/>
      <c r="C48" s="96"/>
      <c r="D48" s="126"/>
      <c r="E48" s="47" t="s">
        <v>19</v>
      </c>
      <c r="F48" s="45">
        <v>2.71</v>
      </c>
      <c r="G48" s="46">
        <f t="shared" si="7"/>
        <v>499210.5263157895</v>
      </c>
      <c r="H48" s="46">
        <f t="shared" si="7"/>
        <v>0</v>
      </c>
      <c r="I48" s="86">
        <f t="shared" si="7"/>
        <v>0</v>
      </c>
      <c r="J48" s="44">
        <f t="shared" si="7"/>
        <v>0</v>
      </c>
      <c r="N48" s="50">
        <f t="shared" si="1"/>
        <v>499210.5</v>
      </c>
    </row>
    <row r="49" spans="1:14" ht="21" customHeight="1">
      <c r="A49" s="62" t="s">
        <v>337</v>
      </c>
      <c r="B49" s="94">
        <v>5</v>
      </c>
      <c r="C49" s="96" t="s">
        <v>333</v>
      </c>
      <c r="D49" s="125" t="s">
        <v>345</v>
      </c>
      <c r="E49" s="47" t="s">
        <v>37</v>
      </c>
      <c r="F49" s="45">
        <v>1</v>
      </c>
      <c r="G49" s="46">
        <f>G$50*$F49/$F$50</f>
        <v>237288.13559322036</v>
      </c>
      <c r="H49" s="46">
        <f>H$50*$F49/$F$50</f>
        <v>0</v>
      </c>
      <c r="I49" s="86">
        <f>I$50*$F49/$F$50</f>
        <v>0</v>
      </c>
      <c r="J49" s="44">
        <f>J$50*$F49/$F$50</f>
        <v>0</v>
      </c>
      <c r="N49" s="50">
        <f aca="true" t="shared" si="8" ref="N49:N114">ROUND(IF($N$8=1,$G49,IF($N$8=2,$H49,IF($N$8=3,$I49,IF($N$8=4,$J49,IF($N$8=5,$K49,IF($N$8=6,$L49)))))),1)</f>
        <v>237288.1</v>
      </c>
    </row>
    <row r="50" spans="1:14" ht="21" customHeight="1">
      <c r="A50" s="62" t="s">
        <v>338</v>
      </c>
      <c r="B50" s="94"/>
      <c r="C50" s="96"/>
      <c r="D50" s="126"/>
      <c r="E50" s="58" t="s">
        <v>38</v>
      </c>
      <c r="F50" s="8">
        <v>1.18</v>
      </c>
      <c r="G50" s="11">
        <v>280000</v>
      </c>
      <c r="H50" s="11">
        <v>0</v>
      </c>
      <c r="I50" s="87">
        <v>0</v>
      </c>
      <c r="J50" s="12">
        <v>0</v>
      </c>
      <c r="N50" s="50">
        <f t="shared" si="8"/>
        <v>280000</v>
      </c>
    </row>
    <row r="51" spans="1:14" ht="21" customHeight="1">
      <c r="A51" s="62" t="s">
        <v>339</v>
      </c>
      <c r="B51" s="94"/>
      <c r="C51" s="96"/>
      <c r="D51" s="126"/>
      <c r="E51" s="47" t="s">
        <v>39</v>
      </c>
      <c r="F51" s="45">
        <v>1.4</v>
      </c>
      <c r="G51" s="46">
        <f aca="true" t="shared" si="9" ref="G51:J52">G$50*$F51/$F$50</f>
        <v>332203.3898305085</v>
      </c>
      <c r="H51" s="46">
        <f t="shared" si="9"/>
        <v>0</v>
      </c>
      <c r="I51" s="86">
        <f t="shared" si="9"/>
        <v>0</v>
      </c>
      <c r="J51" s="44">
        <f t="shared" si="9"/>
        <v>0</v>
      </c>
      <c r="N51" s="50">
        <f t="shared" si="8"/>
        <v>332203.4</v>
      </c>
    </row>
    <row r="52" spans="1:14" ht="21" customHeight="1">
      <c r="A52" s="62" t="s">
        <v>340</v>
      </c>
      <c r="B52" s="94"/>
      <c r="C52" s="96"/>
      <c r="D52" s="126"/>
      <c r="E52" s="47" t="s">
        <v>40</v>
      </c>
      <c r="F52" s="45">
        <v>1.65</v>
      </c>
      <c r="G52" s="46">
        <f t="shared" si="9"/>
        <v>391525.4237288136</v>
      </c>
      <c r="H52" s="46">
        <f t="shared" si="9"/>
        <v>0</v>
      </c>
      <c r="I52" s="86">
        <f t="shared" si="9"/>
        <v>0</v>
      </c>
      <c r="J52" s="44">
        <f t="shared" si="9"/>
        <v>0</v>
      </c>
      <c r="N52" s="50">
        <f t="shared" si="8"/>
        <v>391525.4</v>
      </c>
    </row>
    <row r="53" spans="1:14" ht="20.25" customHeight="1">
      <c r="A53" s="62" t="s">
        <v>140</v>
      </c>
      <c r="B53" s="118" t="s">
        <v>20</v>
      </c>
      <c r="C53" s="121" t="s">
        <v>21</v>
      </c>
      <c r="D53" s="127" t="s">
        <v>30</v>
      </c>
      <c r="E53" s="47" t="s">
        <v>22</v>
      </c>
      <c r="F53" s="45">
        <v>1</v>
      </c>
      <c r="G53" s="46">
        <f>G$56*$F53/$F$56</f>
        <v>200000</v>
      </c>
      <c r="H53" s="46">
        <f aca="true" t="shared" si="10" ref="H53:J55">H$56*$F53/$F$56</f>
        <v>0</v>
      </c>
      <c r="I53" s="46">
        <f t="shared" si="10"/>
        <v>0</v>
      </c>
      <c r="J53" s="46">
        <f t="shared" si="10"/>
        <v>0</v>
      </c>
      <c r="N53" s="50">
        <f t="shared" si="8"/>
        <v>200000</v>
      </c>
    </row>
    <row r="54" spans="1:14" ht="20.25" customHeight="1">
      <c r="A54" s="62" t="s">
        <v>141</v>
      </c>
      <c r="B54" s="119"/>
      <c r="C54" s="122"/>
      <c r="D54" s="128"/>
      <c r="E54" s="47" t="s">
        <v>23</v>
      </c>
      <c r="F54" s="45">
        <v>1.13</v>
      </c>
      <c r="G54" s="46">
        <f>G$56*$F54/$F$56</f>
        <v>225999.99999999997</v>
      </c>
      <c r="H54" s="46">
        <f t="shared" si="10"/>
        <v>0</v>
      </c>
      <c r="I54" s="46">
        <f t="shared" si="10"/>
        <v>0</v>
      </c>
      <c r="J54" s="46">
        <f t="shared" si="10"/>
        <v>0</v>
      </c>
      <c r="N54" s="50">
        <f t="shared" si="8"/>
        <v>226000</v>
      </c>
    </row>
    <row r="55" spans="1:14" ht="20.25" customHeight="1">
      <c r="A55" s="62" t="s">
        <v>142</v>
      </c>
      <c r="B55" s="119"/>
      <c r="C55" s="122"/>
      <c r="D55" s="128"/>
      <c r="E55" s="47" t="s">
        <v>29</v>
      </c>
      <c r="F55" s="45">
        <v>1.26</v>
      </c>
      <c r="G55" s="46">
        <f>G$56*$F55/$F$56</f>
        <v>252000.00000000003</v>
      </c>
      <c r="H55" s="46">
        <f t="shared" si="10"/>
        <v>0</v>
      </c>
      <c r="I55" s="46">
        <f t="shared" si="10"/>
        <v>0</v>
      </c>
      <c r="J55" s="46">
        <f>J$56*$F55/$F$56</f>
        <v>0</v>
      </c>
      <c r="N55" s="50">
        <f t="shared" si="8"/>
        <v>252000</v>
      </c>
    </row>
    <row r="56" spans="1:14" s="3" customFormat="1" ht="20.25" customHeight="1">
      <c r="A56" s="62" t="s">
        <v>143</v>
      </c>
      <c r="B56" s="119"/>
      <c r="C56" s="122"/>
      <c r="D56" s="128"/>
      <c r="E56" s="84" t="s">
        <v>28</v>
      </c>
      <c r="F56" s="8">
        <v>1.4</v>
      </c>
      <c r="G56" s="11">
        <v>280000</v>
      </c>
      <c r="H56" s="11">
        <v>0</v>
      </c>
      <c r="I56" s="87">
        <v>0</v>
      </c>
      <c r="J56" s="12">
        <v>0</v>
      </c>
      <c r="K56" s="18"/>
      <c r="L56" s="18"/>
      <c r="N56" s="50">
        <f t="shared" si="8"/>
        <v>280000</v>
      </c>
    </row>
    <row r="57" spans="1:14" ht="20.25" customHeight="1">
      <c r="A57" s="62" t="s">
        <v>144</v>
      </c>
      <c r="B57" s="119"/>
      <c r="C57" s="122"/>
      <c r="D57" s="128"/>
      <c r="E57" s="47" t="s">
        <v>27</v>
      </c>
      <c r="F57" s="45">
        <v>1.53</v>
      </c>
      <c r="G57" s="46">
        <f>G$56*$F57/$F$56</f>
        <v>306000</v>
      </c>
      <c r="H57" s="46">
        <f aca="true" t="shared" si="11" ref="H57:J60">H$56*$F57/$F$56</f>
        <v>0</v>
      </c>
      <c r="I57" s="46">
        <f t="shared" si="11"/>
        <v>0</v>
      </c>
      <c r="J57" s="46">
        <f>J$56*$F57/$F$56</f>
        <v>0</v>
      </c>
      <c r="N57" s="50">
        <f t="shared" si="8"/>
        <v>306000</v>
      </c>
    </row>
    <row r="58" spans="1:14" ht="20.25" customHeight="1">
      <c r="A58" s="62" t="s">
        <v>145</v>
      </c>
      <c r="B58" s="119"/>
      <c r="C58" s="122"/>
      <c r="D58" s="128"/>
      <c r="E58" s="47" t="s">
        <v>26</v>
      </c>
      <c r="F58" s="45">
        <v>1.66</v>
      </c>
      <c r="G58" s="46">
        <f>G$56*$F58/$F$56</f>
        <v>332000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N58" s="50">
        <f t="shared" si="8"/>
        <v>332000</v>
      </c>
    </row>
    <row r="59" spans="1:14" ht="20.25" customHeight="1">
      <c r="A59" s="62" t="s">
        <v>146</v>
      </c>
      <c r="B59" s="119"/>
      <c r="C59" s="122"/>
      <c r="D59" s="128"/>
      <c r="E59" s="47" t="s">
        <v>25</v>
      </c>
      <c r="F59" s="45">
        <v>1.79</v>
      </c>
      <c r="G59" s="46">
        <f>G$56*$F59/$F$56</f>
        <v>358000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N59" s="50">
        <f t="shared" si="8"/>
        <v>358000</v>
      </c>
    </row>
    <row r="60" spans="1:14" ht="20.25" customHeight="1">
      <c r="A60" s="62" t="s">
        <v>147</v>
      </c>
      <c r="B60" s="120"/>
      <c r="C60" s="123"/>
      <c r="D60" s="129"/>
      <c r="E60" s="47" t="s">
        <v>24</v>
      </c>
      <c r="F60" s="45">
        <v>1.93</v>
      </c>
      <c r="G60" s="46">
        <f>G$56*$F60/$F$56</f>
        <v>386000</v>
      </c>
      <c r="H60" s="46">
        <f t="shared" si="11"/>
        <v>0</v>
      </c>
      <c r="I60" s="46">
        <f t="shared" si="11"/>
        <v>0</v>
      </c>
      <c r="J60" s="46">
        <f>J$56*$F60/$F$56</f>
        <v>0</v>
      </c>
      <c r="N60" s="50">
        <f t="shared" si="8"/>
        <v>386000</v>
      </c>
    </row>
    <row r="61" spans="1:14" ht="20.25" customHeight="1">
      <c r="A61" s="62" t="s">
        <v>295</v>
      </c>
      <c r="B61" s="118" t="s">
        <v>286</v>
      </c>
      <c r="C61" s="121" t="s">
        <v>290</v>
      </c>
      <c r="D61" s="127" t="s">
        <v>291</v>
      </c>
      <c r="E61" s="47" t="s">
        <v>22</v>
      </c>
      <c r="F61" s="45">
        <v>1</v>
      </c>
      <c r="G61" s="46">
        <f>G$64*$F61/$F$64</f>
        <v>200000</v>
      </c>
      <c r="H61" s="46">
        <f aca="true" t="shared" si="12" ref="H61:J63">H$64*$F61/$F$64</f>
        <v>0</v>
      </c>
      <c r="I61" s="46">
        <f t="shared" si="12"/>
        <v>0</v>
      </c>
      <c r="J61" s="46">
        <f t="shared" si="12"/>
        <v>0</v>
      </c>
      <c r="N61" s="50">
        <f t="shared" si="8"/>
        <v>200000</v>
      </c>
    </row>
    <row r="62" spans="1:14" ht="20.25" customHeight="1">
      <c r="A62" s="62" t="s">
        <v>296</v>
      </c>
      <c r="B62" s="119"/>
      <c r="C62" s="122"/>
      <c r="D62" s="128"/>
      <c r="E62" s="47" t="s">
        <v>23</v>
      </c>
      <c r="F62" s="45">
        <v>1.13</v>
      </c>
      <c r="G62" s="46">
        <f>G$64*$F62/$F$64</f>
        <v>225999.99999999997</v>
      </c>
      <c r="H62" s="46">
        <f t="shared" si="12"/>
        <v>0</v>
      </c>
      <c r="I62" s="46">
        <f t="shared" si="12"/>
        <v>0</v>
      </c>
      <c r="J62" s="46">
        <f t="shared" si="12"/>
        <v>0</v>
      </c>
      <c r="N62" s="50">
        <f t="shared" si="8"/>
        <v>226000</v>
      </c>
    </row>
    <row r="63" spans="1:14" ht="20.25" customHeight="1">
      <c r="A63" s="62" t="s">
        <v>297</v>
      </c>
      <c r="B63" s="119"/>
      <c r="C63" s="122"/>
      <c r="D63" s="128"/>
      <c r="E63" s="47" t="s">
        <v>29</v>
      </c>
      <c r="F63" s="45">
        <v>1.26</v>
      </c>
      <c r="G63" s="46">
        <f>G$64*$F63/$F$64</f>
        <v>252000.00000000003</v>
      </c>
      <c r="H63" s="46">
        <f t="shared" si="12"/>
        <v>0</v>
      </c>
      <c r="I63" s="46">
        <f t="shared" si="12"/>
        <v>0</v>
      </c>
      <c r="J63" s="46">
        <f t="shared" si="12"/>
        <v>0</v>
      </c>
      <c r="N63" s="50">
        <f t="shared" si="8"/>
        <v>252000</v>
      </c>
    </row>
    <row r="64" spans="1:14" s="3" customFormat="1" ht="20.25" customHeight="1">
      <c r="A64" s="62" t="s">
        <v>298</v>
      </c>
      <c r="B64" s="119"/>
      <c r="C64" s="122"/>
      <c r="D64" s="128"/>
      <c r="E64" s="84" t="s">
        <v>28</v>
      </c>
      <c r="F64" s="8">
        <v>1.4</v>
      </c>
      <c r="G64" s="11">
        <v>280000</v>
      </c>
      <c r="H64" s="11">
        <v>0</v>
      </c>
      <c r="I64" s="87">
        <v>0</v>
      </c>
      <c r="J64" s="12">
        <v>0</v>
      </c>
      <c r="K64" s="18"/>
      <c r="L64" s="18"/>
      <c r="N64" s="50">
        <f t="shared" si="8"/>
        <v>280000</v>
      </c>
    </row>
    <row r="65" spans="1:14" ht="20.25" customHeight="1">
      <c r="A65" s="62" t="s">
        <v>299</v>
      </c>
      <c r="B65" s="119"/>
      <c r="C65" s="122"/>
      <c r="D65" s="128"/>
      <c r="E65" s="47" t="s">
        <v>27</v>
      </c>
      <c r="F65" s="45">
        <v>1.53</v>
      </c>
      <c r="G65" s="46">
        <f>G$64*$F65/$F$64</f>
        <v>306000</v>
      </c>
      <c r="H65" s="46">
        <f aca="true" t="shared" si="13" ref="H65:J68">H$64*$F65/$F$64</f>
        <v>0</v>
      </c>
      <c r="I65" s="46">
        <f t="shared" si="13"/>
        <v>0</v>
      </c>
      <c r="J65" s="46">
        <f t="shared" si="13"/>
        <v>0</v>
      </c>
      <c r="N65" s="50">
        <f t="shared" si="8"/>
        <v>306000</v>
      </c>
    </row>
    <row r="66" spans="1:14" ht="20.25" customHeight="1">
      <c r="A66" s="62" t="s">
        <v>300</v>
      </c>
      <c r="B66" s="119"/>
      <c r="C66" s="122"/>
      <c r="D66" s="128"/>
      <c r="E66" s="47" t="s">
        <v>26</v>
      </c>
      <c r="F66" s="45">
        <v>1.66</v>
      </c>
      <c r="G66" s="46">
        <f>G$64*$F66/$F$64</f>
        <v>332000</v>
      </c>
      <c r="H66" s="46">
        <f t="shared" si="13"/>
        <v>0</v>
      </c>
      <c r="I66" s="46">
        <f t="shared" si="13"/>
        <v>0</v>
      </c>
      <c r="J66" s="46">
        <f t="shared" si="13"/>
        <v>0</v>
      </c>
      <c r="N66" s="50">
        <f t="shared" si="8"/>
        <v>332000</v>
      </c>
    </row>
    <row r="67" spans="1:14" ht="20.25" customHeight="1">
      <c r="A67" s="62" t="s">
        <v>301</v>
      </c>
      <c r="B67" s="119"/>
      <c r="C67" s="122"/>
      <c r="D67" s="128"/>
      <c r="E67" s="47" t="s">
        <v>25</v>
      </c>
      <c r="F67" s="45">
        <v>1.79</v>
      </c>
      <c r="G67" s="46">
        <f>G$64*$F67/$F$64</f>
        <v>358000</v>
      </c>
      <c r="H67" s="46">
        <f>H$64*$F67/$F$64</f>
        <v>0</v>
      </c>
      <c r="I67" s="46">
        <f t="shared" si="13"/>
        <v>0</v>
      </c>
      <c r="J67" s="46">
        <f t="shared" si="13"/>
        <v>0</v>
      </c>
      <c r="N67" s="50">
        <f t="shared" si="8"/>
        <v>358000</v>
      </c>
    </row>
    <row r="68" spans="1:14" ht="20.25" customHeight="1">
      <c r="A68" s="62" t="s">
        <v>302</v>
      </c>
      <c r="B68" s="120"/>
      <c r="C68" s="123"/>
      <c r="D68" s="129"/>
      <c r="E68" s="47" t="s">
        <v>24</v>
      </c>
      <c r="F68" s="45">
        <v>1.93</v>
      </c>
      <c r="G68" s="46">
        <f>G$64*$F68/$F$64</f>
        <v>386000</v>
      </c>
      <c r="H68" s="46">
        <f>H$64*$F68/$F$64</f>
        <v>0</v>
      </c>
      <c r="I68" s="46">
        <f t="shared" si="13"/>
        <v>0</v>
      </c>
      <c r="J68" s="46">
        <f>J$64*$F68/$F$64</f>
        <v>0</v>
      </c>
      <c r="N68" s="50">
        <f t="shared" si="8"/>
        <v>386000</v>
      </c>
    </row>
    <row r="69" spans="1:14" ht="20.25" customHeight="1">
      <c r="A69" s="62" t="s">
        <v>303</v>
      </c>
      <c r="B69" s="118" t="s">
        <v>287</v>
      </c>
      <c r="C69" s="121" t="s">
        <v>290</v>
      </c>
      <c r="D69" s="127" t="s">
        <v>292</v>
      </c>
      <c r="E69" s="47" t="s">
        <v>22</v>
      </c>
      <c r="F69" s="45">
        <v>1</v>
      </c>
      <c r="G69" s="46">
        <f>G$72*$F69/$F$72</f>
        <v>200000</v>
      </c>
      <c r="H69" s="46">
        <f aca="true" t="shared" si="14" ref="H69:J71">H$72*$F69/$F$72</f>
        <v>0</v>
      </c>
      <c r="I69" s="46">
        <f t="shared" si="14"/>
        <v>0</v>
      </c>
      <c r="J69" s="46">
        <f>J$72*$F69/$F$72</f>
        <v>0</v>
      </c>
      <c r="N69" s="50">
        <f t="shared" si="8"/>
        <v>200000</v>
      </c>
    </row>
    <row r="70" spans="1:14" ht="20.25" customHeight="1">
      <c r="A70" s="62" t="s">
        <v>304</v>
      </c>
      <c r="B70" s="119"/>
      <c r="C70" s="122"/>
      <c r="D70" s="128"/>
      <c r="E70" s="47" t="s">
        <v>23</v>
      </c>
      <c r="F70" s="45">
        <v>1.13</v>
      </c>
      <c r="G70" s="46">
        <f>G$72*$F70/$F$72</f>
        <v>225999.99999999997</v>
      </c>
      <c r="H70" s="46">
        <f t="shared" si="14"/>
        <v>0</v>
      </c>
      <c r="I70" s="46">
        <f t="shared" si="14"/>
        <v>0</v>
      </c>
      <c r="J70" s="46">
        <f t="shared" si="14"/>
        <v>0</v>
      </c>
      <c r="N70" s="50">
        <f t="shared" si="8"/>
        <v>226000</v>
      </c>
    </row>
    <row r="71" spans="1:14" ht="20.25" customHeight="1">
      <c r="A71" s="62" t="s">
        <v>305</v>
      </c>
      <c r="B71" s="119"/>
      <c r="C71" s="122"/>
      <c r="D71" s="128"/>
      <c r="E71" s="47" t="s">
        <v>29</v>
      </c>
      <c r="F71" s="45">
        <v>1.26</v>
      </c>
      <c r="G71" s="46">
        <f>G$72*$F71/$F$72</f>
        <v>252000.00000000003</v>
      </c>
      <c r="H71" s="46">
        <f t="shared" si="14"/>
        <v>0</v>
      </c>
      <c r="I71" s="46">
        <f t="shared" si="14"/>
        <v>0</v>
      </c>
      <c r="J71" s="46">
        <f t="shared" si="14"/>
        <v>0</v>
      </c>
      <c r="N71" s="50">
        <f t="shared" si="8"/>
        <v>252000</v>
      </c>
    </row>
    <row r="72" spans="1:14" s="3" customFormat="1" ht="20.25" customHeight="1">
      <c r="A72" s="62" t="s">
        <v>306</v>
      </c>
      <c r="B72" s="119"/>
      <c r="C72" s="122"/>
      <c r="D72" s="128"/>
      <c r="E72" s="84" t="s">
        <v>28</v>
      </c>
      <c r="F72" s="8">
        <v>1.4</v>
      </c>
      <c r="G72" s="11">
        <v>280000</v>
      </c>
      <c r="H72" s="11">
        <v>0</v>
      </c>
      <c r="I72" s="87">
        <v>0</v>
      </c>
      <c r="J72" s="12">
        <v>0</v>
      </c>
      <c r="K72" s="18"/>
      <c r="L72" s="18"/>
      <c r="N72" s="50">
        <f t="shared" si="8"/>
        <v>280000</v>
      </c>
    </row>
    <row r="73" spans="1:14" ht="20.25" customHeight="1">
      <c r="A73" s="62" t="s">
        <v>307</v>
      </c>
      <c r="B73" s="119"/>
      <c r="C73" s="122"/>
      <c r="D73" s="128"/>
      <c r="E73" s="47" t="s">
        <v>27</v>
      </c>
      <c r="F73" s="45">
        <v>1.53</v>
      </c>
      <c r="G73" s="46">
        <f>G$72*$F73/$F$72</f>
        <v>306000</v>
      </c>
      <c r="H73" s="46">
        <f aca="true" t="shared" si="15" ref="H73:J76">H$72*$F73/$F$72</f>
        <v>0</v>
      </c>
      <c r="I73" s="46">
        <f t="shared" si="15"/>
        <v>0</v>
      </c>
      <c r="J73" s="46">
        <f t="shared" si="15"/>
        <v>0</v>
      </c>
      <c r="N73" s="50">
        <f t="shared" si="8"/>
        <v>306000</v>
      </c>
    </row>
    <row r="74" spans="1:14" ht="20.25" customHeight="1">
      <c r="A74" s="62" t="s">
        <v>308</v>
      </c>
      <c r="B74" s="119"/>
      <c r="C74" s="122"/>
      <c r="D74" s="128"/>
      <c r="E74" s="47" t="s">
        <v>26</v>
      </c>
      <c r="F74" s="45">
        <v>1.66</v>
      </c>
      <c r="G74" s="46">
        <f>G$72*$F74/$F$72</f>
        <v>332000</v>
      </c>
      <c r="H74" s="46">
        <f t="shared" si="15"/>
        <v>0</v>
      </c>
      <c r="I74" s="46">
        <f t="shared" si="15"/>
        <v>0</v>
      </c>
      <c r="J74" s="46">
        <f t="shared" si="15"/>
        <v>0</v>
      </c>
      <c r="N74" s="50">
        <f t="shared" si="8"/>
        <v>332000</v>
      </c>
    </row>
    <row r="75" spans="1:14" ht="20.25" customHeight="1">
      <c r="A75" s="62" t="s">
        <v>309</v>
      </c>
      <c r="B75" s="119"/>
      <c r="C75" s="122"/>
      <c r="D75" s="128"/>
      <c r="E75" s="47" t="s">
        <v>25</v>
      </c>
      <c r="F75" s="45">
        <v>1.79</v>
      </c>
      <c r="G75" s="46">
        <f>G$72*$F75/$F$72</f>
        <v>358000</v>
      </c>
      <c r="H75" s="46">
        <f t="shared" si="15"/>
        <v>0</v>
      </c>
      <c r="I75" s="46">
        <f t="shared" si="15"/>
        <v>0</v>
      </c>
      <c r="J75" s="46">
        <f t="shared" si="15"/>
        <v>0</v>
      </c>
      <c r="N75" s="50">
        <f t="shared" si="8"/>
        <v>358000</v>
      </c>
    </row>
    <row r="76" spans="1:14" ht="20.25" customHeight="1">
      <c r="A76" s="62" t="s">
        <v>310</v>
      </c>
      <c r="B76" s="120"/>
      <c r="C76" s="123"/>
      <c r="D76" s="129"/>
      <c r="E76" s="47" t="s">
        <v>24</v>
      </c>
      <c r="F76" s="45">
        <v>1.93</v>
      </c>
      <c r="G76" s="46">
        <f>G$72*$F76/$F$72</f>
        <v>386000</v>
      </c>
      <c r="H76" s="46">
        <f t="shared" si="15"/>
        <v>0</v>
      </c>
      <c r="I76" s="46">
        <f t="shared" si="15"/>
        <v>0</v>
      </c>
      <c r="J76" s="46">
        <f>J$72*$F76/$F$72</f>
        <v>0</v>
      </c>
      <c r="N76" s="50">
        <f t="shared" si="8"/>
        <v>386000</v>
      </c>
    </row>
    <row r="77" spans="1:14" ht="20.25" customHeight="1">
      <c r="A77" s="62" t="s">
        <v>311</v>
      </c>
      <c r="B77" s="118" t="s">
        <v>288</v>
      </c>
      <c r="C77" s="121" t="s">
        <v>290</v>
      </c>
      <c r="D77" s="127" t="s">
        <v>293</v>
      </c>
      <c r="E77" s="47" t="s">
        <v>22</v>
      </c>
      <c r="F77" s="45">
        <v>1</v>
      </c>
      <c r="G77" s="46">
        <f>G$80*$F77/$F$80</f>
        <v>200000</v>
      </c>
      <c r="H77" s="46">
        <f aca="true" t="shared" si="16" ref="H77:J79">H$80*$F77/$F$80</f>
        <v>0</v>
      </c>
      <c r="I77" s="46">
        <f t="shared" si="16"/>
        <v>0</v>
      </c>
      <c r="J77" s="46">
        <f t="shared" si="16"/>
        <v>0</v>
      </c>
      <c r="N77" s="50">
        <f t="shared" si="8"/>
        <v>200000</v>
      </c>
    </row>
    <row r="78" spans="1:14" ht="20.25" customHeight="1">
      <c r="A78" s="62" t="s">
        <v>312</v>
      </c>
      <c r="B78" s="119"/>
      <c r="C78" s="122"/>
      <c r="D78" s="128"/>
      <c r="E78" s="47" t="s">
        <v>23</v>
      </c>
      <c r="F78" s="45">
        <v>1.13</v>
      </c>
      <c r="G78" s="46">
        <f>G$80*$F78/$F$80</f>
        <v>225999.99999999997</v>
      </c>
      <c r="H78" s="46">
        <f t="shared" si="16"/>
        <v>0</v>
      </c>
      <c r="I78" s="46">
        <f t="shared" si="16"/>
        <v>0</v>
      </c>
      <c r="J78" s="46">
        <f t="shared" si="16"/>
        <v>0</v>
      </c>
      <c r="N78" s="50">
        <f t="shared" si="8"/>
        <v>226000</v>
      </c>
    </row>
    <row r="79" spans="1:14" ht="20.25" customHeight="1">
      <c r="A79" s="62" t="s">
        <v>313</v>
      </c>
      <c r="B79" s="119"/>
      <c r="C79" s="122"/>
      <c r="D79" s="128"/>
      <c r="E79" s="47" t="s">
        <v>29</v>
      </c>
      <c r="F79" s="45">
        <v>1.26</v>
      </c>
      <c r="G79" s="46">
        <f>G$80*$F79/$F$80</f>
        <v>252000.00000000003</v>
      </c>
      <c r="H79" s="46">
        <f t="shared" si="16"/>
        <v>0</v>
      </c>
      <c r="I79" s="46">
        <f t="shared" si="16"/>
        <v>0</v>
      </c>
      <c r="J79" s="46">
        <f>J$80*$F79/$F$80</f>
        <v>0</v>
      </c>
      <c r="N79" s="50">
        <f t="shared" si="8"/>
        <v>252000</v>
      </c>
    </row>
    <row r="80" spans="1:14" s="3" customFormat="1" ht="20.25" customHeight="1">
      <c r="A80" s="62" t="s">
        <v>314</v>
      </c>
      <c r="B80" s="119"/>
      <c r="C80" s="122"/>
      <c r="D80" s="128"/>
      <c r="E80" s="84" t="s">
        <v>28</v>
      </c>
      <c r="F80" s="8">
        <v>1.4</v>
      </c>
      <c r="G80" s="11">
        <v>280000</v>
      </c>
      <c r="H80" s="11">
        <v>0</v>
      </c>
      <c r="I80" s="87">
        <v>0</v>
      </c>
      <c r="J80" s="12">
        <v>0</v>
      </c>
      <c r="K80" s="18"/>
      <c r="L80" s="18"/>
      <c r="N80" s="50">
        <f t="shared" si="8"/>
        <v>280000</v>
      </c>
    </row>
    <row r="81" spans="1:14" ht="20.25" customHeight="1">
      <c r="A81" s="62" t="s">
        <v>315</v>
      </c>
      <c r="B81" s="119"/>
      <c r="C81" s="122"/>
      <c r="D81" s="128"/>
      <c r="E81" s="47" t="s">
        <v>27</v>
      </c>
      <c r="F81" s="45">
        <v>1.53</v>
      </c>
      <c r="G81" s="46">
        <f>G$80*$F81/$F$80</f>
        <v>306000</v>
      </c>
      <c r="H81" s="46">
        <f aca="true" t="shared" si="17" ref="H81:J84">H$80*$F81/$F$80</f>
        <v>0</v>
      </c>
      <c r="I81" s="46">
        <f t="shared" si="17"/>
        <v>0</v>
      </c>
      <c r="J81" s="46">
        <f t="shared" si="17"/>
        <v>0</v>
      </c>
      <c r="N81" s="50">
        <f t="shared" si="8"/>
        <v>306000</v>
      </c>
    </row>
    <row r="82" spans="1:14" ht="20.25" customHeight="1">
      <c r="A82" s="62" t="s">
        <v>316</v>
      </c>
      <c r="B82" s="119"/>
      <c r="C82" s="122"/>
      <c r="D82" s="128"/>
      <c r="E82" s="47" t="s">
        <v>26</v>
      </c>
      <c r="F82" s="45">
        <v>1.66</v>
      </c>
      <c r="G82" s="46">
        <f>G$80*$F82/$F$80</f>
        <v>332000</v>
      </c>
      <c r="H82" s="46">
        <f t="shared" si="17"/>
        <v>0</v>
      </c>
      <c r="I82" s="46">
        <f t="shared" si="17"/>
        <v>0</v>
      </c>
      <c r="J82" s="46">
        <f t="shared" si="17"/>
        <v>0</v>
      </c>
      <c r="N82" s="50">
        <f t="shared" si="8"/>
        <v>332000</v>
      </c>
    </row>
    <row r="83" spans="1:14" ht="20.25" customHeight="1">
      <c r="A83" s="62" t="s">
        <v>317</v>
      </c>
      <c r="B83" s="119"/>
      <c r="C83" s="122"/>
      <c r="D83" s="128"/>
      <c r="E83" s="47" t="s">
        <v>25</v>
      </c>
      <c r="F83" s="45">
        <v>1.79</v>
      </c>
      <c r="G83" s="46">
        <f>G$80*$F83/$F$80</f>
        <v>358000</v>
      </c>
      <c r="H83" s="46">
        <f t="shared" si="17"/>
        <v>0</v>
      </c>
      <c r="I83" s="46">
        <f t="shared" si="17"/>
        <v>0</v>
      </c>
      <c r="J83" s="46">
        <f t="shared" si="17"/>
        <v>0</v>
      </c>
      <c r="N83" s="50">
        <f t="shared" si="8"/>
        <v>358000</v>
      </c>
    </row>
    <row r="84" spans="1:14" ht="20.25" customHeight="1">
      <c r="A84" s="62" t="s">
        <v>318</v>
      </c>
      <c r="B84" s="120"/>
      <c r="C84" s="123"/>
      <c r="D84" s="129"/>
      <c r="E84" s="47" t="s">
        <v>24</v>
      </c>
      <c r="F84" s="45">
        <v>1.93</v>
      </c>
      <c r="G84" s="46">
        <f>G$80*$F84/$F$80</f>
        <v>386000</v>
      </c>
      <c r="H84" s="46">
        <f t="shared" si="17"/>
        <v>0</v>
      </c>
      <c r="I84" s="46">
        <f t="shared" si="17"/>
        <v>0</v>
      </c>
      <c r="J84" s="46">
        <f>J$80*$F84/$F$80</f>
        <v>0</v>
      </c>
      <c r="N84" s="50">
        <f t="shared" si="8"/>
        <v>386000</v>
      </c>
    </row>
    <row r="85" spans="1:14" ht="20.25" customHeight="1">
      <c r="A85" s="62" t="s">
        <v>319</v>
      </c>
      <c r="B85" s="118" t="s">
        <v>289</v>
      </c>
      <c r="C85" s="121" t="s">
        <v>290</v>
      </c>
      <c r="D85" s="130" t="s">
        <v>294</v>
      </c>
      <c r="E85" s="47" t="s">
        <v>22</v>
      </c>
      <c r="F85" s="45">
        <v>1</v>
      </c>
      <c r="G85" s="46">
        <f>G$88*$F85/$F$88</f>
        <v>200000</v>
      </c>
      <c r="H85" s="46">
        <f aca="true" t="shared" si="18" ref="H85:J87">H$88*$F85/$F$88</f>
        <v>0</v>
      </c>
      <c r="I85" s="86">
        <f t="shared" si="18"/>
        <v>0</v>
      </c>
      <c r="J85" s="44">
        <f t="shared" si="18"/>
        <v>0</v>
      </c>
      <c r="N85" s="50">
        <f t="shared" si="8"/>
        <v>200000</v>
      </c>
    </row>
    <row r="86" spans="1:14" ht="20.25" customHeight="1">
      <c r="A86" s="62" t="s">
        <v>320</v>
      </c>
      <c r="B86" s="119"/>
      <c r="C86" s="122"/>
      <c r="D86" s="128"/>
      <c r="E86" s="47" t="s">
        <v>23</v>
      </c>
      <c r="F86" s="45">
        <v>1.13</v>
      </c>
      <c r="G86" s="46">
        <f>G$88*$F86/$F$88</f>
        <v>225999.99999999997</v>
      </c>
      <c r="H86" s="46">
        <f t="shared" si="18"/>
        <v>0</v>
      </c>
      <c r="I86" s="86">
        <f t="shared" si="18"/>
        <v>0</v>
      </c>
      <c r="J86" s="44">
        <f t="shared" si="18"/>
        <v>0</v>
      </c>
      <c r="N86" s="50">
        <f t="shared" si="8"/>
        <v>226000</v>
      </c>
    </row>
    <row r="87" spans="1:14" ht="20.25" customHeight="1">
      <c r="A87" s="62" t="s">
        <v>321</v>
      </c>
      <c r="B87" s="119"/>
      <c r="C87" s="122"/>
      <c r="D87" s="128"/>
      <c r="E87" s="47" t="s">
        <v>29</v>
      </c>
      <c r="F87" s="45">
        <v>1.26</v>
      </c>
      <c r="G87" s="46">
        <f>G$88*$F87/$F$88</f>
        <v>252000.00000000003</v>
      </c>
      <c r="H87" s="46">
        <f t="shared" si="18"/>
        <v>0</v>
      </c>
      <c r="I87" s="86">
        <f t="shared" si="18"/>
        <v>0</v>
      </c>
      <c r="J87" s="44">
        <f>J$88*$F87/$F$88</f>
        <v>0</v>
      </c>
      <c r="N87" s="50">
        <f t="shared" si="8"/>
        <v>252000</v>
      </c>
    </row>
    <row r="88" spans="1:14" s="3" customFormat="1" ht="20.25" customHeight="1">
      <c r="A88" s="62" t="s">
        <v>322</v>
      </c>
      <c r="B88" s="119"/>
      <c r="C88" s="122"/>
      <c r="D88" s="128"/>
      <c r="E88" s="84" t="s">
        <v>28</v>
      </c>
      <c r="F88" s="8">
        <v>1.4</v>
      </c>
      <c r="G88" s="11">
        <v>280000</v>
      </c>
      <c r="H88" s="11">
        <v>0</v>
      </c>
      <c r="I88" s="87">
        <v>0</v>
      </c>
      <c r="J88" s="12">
        <v>0</v>
      </c>
      <c r="K88" s="18"/>
      <c r="L88" s="18"/>
      <c r="N88" s="50">
        <f t="shared" si="8"/>
        <v>280000</v>
      </c>
    </row>
    <row r="89" spans="1:14" ht="20.25" customHeight="1">
      <c r="A89" s="62" t="s">
        <v>323</v>
      </c>
      <c r="B89" s="119"/>
      <c r="C89" s="122"/>
      <c r="D89" s="128"/>
      <c r="E89" s="47" t="s">
        <v>27</v>
      </c>
      <c r="F89" s="45">
        <v>1.53</v>
      </c>
      <c r="G89" s="46">
        <f aca="true" t="shared" si="19" ref="G89:J92">G$88*$F89/$F$88</f>
        <v>306000</v>
      </c>
      <c r="H89" s="46">
        <f t="shared" si="19"/>
        <v>0</v>
      </c>
      <c r="I89" s="86">
        <f t="shared" si="19"/>
        <v>0</v>
      </c>
      <c r="J89" s="44">
        <f t="shared" si="19"/>
        <v>0</v>
      </c>
      <c r="N89" s="50">
        <f t="shared" si="8"/>
        <v>306000</v>
      </c>
    </row>
    <row r="90" spans="1:14" ht="20.25" customHeight="1">
      <c r="A90" s="62" t="s">
        <v>324</v>
      </c>
      <c r="B90" s="119"/>
      <c r="C90" s="122"/>
      <c r="D90" s="128"/>
      <c r="E90" s="47" t="s">
        <v>26</v>
      </c>
      <c r="F90" s="45">
        <v>1.66</v>
      </c>
      <c r="G90" s="46">
        <f t="shared" si="19"/>
        <v>332000</v>
      </c>
      <c r="H90" s="46">
        <f t="shared" si="19"/>
        <v>0</v>
      </c>
      <c r="I90" s="86">
        <f t="shared" si="19"/>
        <v>0</v>
      </c>
      <c r="J90" s="44">
        <f t="shared" si="19"/>
        <v>0</v>
      </c>
      <c r="N90" s="50">
        <f t="shared" si="8"/>
        <v>332000</v>
      </c>
    </row>
    <row r="91" spans="1:14" ht="20.25" customHeight="1">
      <c r="A91" s="62" t="s">
        <v>325</v>
      </c>
      <c r="B91" s="119"/>
      <c r="C91" s="122"/>
      <c r="D91" s="128"/>
      <c r="E91" s="47" t="s">
        <v>25</v>
      </c>
      <c r="F91" s="45">
        <v>1.79</v>
      </c>
      <c r="G91" s="46">
        <f t="shared" si="19"/>
        <v>358000</v>
      </c>
      <c r="H91" s="46">
        <f t="shared" si="19"/>
        <v>0</v>
      </c>
      <c r="I91" s="86">
        <f t="shared" si="19"/>
        <v>0</v>
      </c>
      <c r="J91" s="44">
        <f t="shared" si="19"/>
        <v>0</v>
      </c>
      <c r="N91" s="50">
        <f t="shared" si="8"/>
        <v>358000</v>
      </c>
    </row>
    <row r="92" spans="1:14" ht="20.25" customHeight="1">
      <c r="A92" s="62" t="s">
        <v>326</v>
      </c>
      <c r="B92" s="120"/>
      <c r="C92" s="123"/>
      <c r="D92" s="129"/>
      <c r="E92" s="47" t="s">
        <v>24</v>
      </c>
      <c r="F92" s="45">
        <v>1.93</v>
      </c>
      <c r="G92" s="46">
        <f t="shared" si="19"/>
        <v>386000</v>
      </c>
      <c r="H92" s="46">
        <f t="shared" si="19"/>
        <v>0</v>
      </c>
      <c r="I92" s="86">
        <f t="shared" si="19"/>
        <v>0</v>
      </c>
      <c r="J92" s="44">
        <f>J$88*$F92/$F$88</f>
        <v>0</v>
      </c>
      <c r="N92" s="50">
        <f t="shared" si="8"/>
        <v>386000</v>
      </c>
    </row>
    <row r="93" spans="1:14" ht="20.25" customHeight="1">
      <c r="A93" s="62" t="s">
        <v>99</v>
      </c>
      <c r="B93" s="94" t="s">
        <v>31</v>
      </c>
      <c r="C93" s="95" t="s">
        <v>46</v>
      </c>
      <c r="D93" s="125" t="s">
        <v>48</v>
      </c>
      <c r="E93" s="47" t="s">
        <v>32</v>
      </c>
      <c r="F93" s="45">
        <v>1</v>
      </c>
      <c r="G93" s="46">
        <f>G$94*$F93/$F$94</f>
        <v>0</v>
      </c>
      <c r="H93" s="46">
        <f>H$94*$F93/$F$94</f>
        <v>0</v>
      </c>
      <c r="I93" s="86">
        <f>I$94*$F93/$F$94</f>
        <v>0</v>
      </c>
      <c r="J93" s="44">
        <f>J$94*$F93/$F$94</f>
        <v>0</v>
      </c>
      <c r="N93" s="50">
        <f t="shared" si="8"/>
        <v>0</v>
      </c>
    </row>
    <row r="94" spans="1:14" s="3" customFormat="1" ht="20.25" customHeight="1">
      <c r="A94" s="62" t="s">
        <v>100</v>
      </c>
      <c r="B94" s="94"/>
      <c r="C94" s="96"/>
      <c r="D94" s="126"/>
      <c r="E94" s="58" t="s">
        <v>33</v>
      </c>
      <c r="F94" s="8">
        <v>1.04</v>
      </c>
      <c r="G94" s="11">
        <v>0</v>
      </c>
      <c r="H94" s="11">
        <v>0</v>
      </c>
      <c r="I94" s="87">
        <v>0</v>
      </c>
      <c r="J94" s="12">
        <v>0</v>
      </c>
      <c r="K94" s="18"/>
      <c r="L94" s="18"/>
      <c r="N94" s="50">
        <f t="shared" si="8"/>
        <v>0</v>
      </c>
    </row>
    <row r="95" spans="1:14" ht="20.25" customHeight="1">
      <c r="A95" s="62" t="s">
        <v>101</v>
      </c>
      <c r="B95" s="94"/>
      <c r="C95" s="96"/>
      <c r="D95" s="126"/>
      <c r="E95" s="47" t="s">
        <v>34</v>
      </c>
      <c r="F95" s="45">
        <v>1.08</v>
      </c>
      <c r="G95" s="46">
        <f>G$94*$F95/$F$94</f>
        <v>0</v>
      </c>
      <c r="H95" s="46">
        <f>H$94*$F95/$F$94</f>
        <v>0</v>
      </c>
      <c r="I95" s="86">
        <f>I$94*$F95/$F$94</f>
        <v>0</v>
      </c>
      <c r="J95" s="44">
        <f>J$94*$F95/$F$94</f>
        <v>0</v>
      </c>
      <c r="N95" s="50">
        <f t="shared" si="8"/>
        <v>0</v>
      </c>
    </row>
    <row r="96" spans="1:14" ht="20.25" customHeight="1">
      <c r="A96" s="62" t="s">
        <v>102</v>
      </c>
      <c r="B96" s="94" t="s">
        <v>36</v>
      </c>
      <c r="C96" s="96" t="s">
        <v>35</v>
      </c>
      <c r="D96" s="124"/>
      <c r="E96" s="47" t="s">
        <v>37</v>
      </c>
      <c r="F96" s="45">
        <v>1</v>
      </c>
      <c r="G96" s="46">
        <f>G$97*$F96/$F$97</f>
        <v>0</v>
      </c>
      <c r="H96" s="46">
        <f>H$97*$F96/$F$97</f>
        <v>0</v>
      </c>
      <c r="I96" s="86">
        <f>I$97*$F96/$F$97</f>
        <v>0</v>
      </c>
      <c r="J96" s="44">
        <f>J$97*$F96/$F$97</f>
        <v>0</v>
      </c>
      <c r="N96" s="50">
        <f t="shared" si="8"/>
        <v>0</v>
      </c>
    </row>
    <row r="97" spans="1:14" s="3" customFormat="1" ht="20.25" customHeight="1">
      <c r="A97" s="62" t="s">
        <v>103</v>
      </c>
      <c r="B97" s="94"/>
      <c r="C97" s="96"/>
      <c r="D97" s="124"/>
      <c r="E97" s="58" t="s">
        <v>38</v>
      </c>
      <c r="F97" s="8">
        <v>1.18</v>
      </c>
      <c r="G97" s="11">
        <v>0</v>
      </c>
      <c r="H97" s="11">
        <v>0</v>
      </c>
      <c r="I97" s="87">
        <v>0</v>
      </c>
      <c r="J97" s="12">
        <v>0</v>
      </c>
      <c r="K97" s="18"/>
      <c r="L97" s="18"/>
      <c r="N97" s="50">
        <f t="shared" si="8"/>
        <v>0</v>
      </c>
    </row>
    <row r="98" spans="1:14" ht="20.25" customHeight="1">
      <c r="A98" s="62" t="s">
        <v>104</v>
      </c>
      <c r="B98" s="94"/>
      <c r="C98" s="96"/>
      <c r="D98" s="124"/>
      <c r="E98" s="47" t="s">
        <v>39</v>
      </c>
      <c r="F98" s="45">
        <v>1.4</v>
      </c>
      <c r="G98" s="46">
        <f aca="true" t="shared" si="20" ref="G98:J99">G$97*$F98/$F$97</f>
        <v>0</v>
      </c>
      <c r="H98" s="46">
        <f t="shared" si="20"/>
        <v>0</v>
      </c>
      <c r="I98" s="86">
        <f t="shared" si="20"/>
        <v>0</v>
      </c>
      <c r="J98" s="44">
        <f t="shared" si="20"/>
        <v>0</v>
      </c>
      <c r="N98" s="50">
        <f t="shared" si="8"/>
        <v>0</v>
      </c>
    </row>
    <row r="99" spans="1:14" ht="20.25" customHeight="1">
      <c r="A99" s="62" t="s">
        <v>105</v>
      </c>
      <c r="B99" s="94"/>
      <c r="C99" s="96"/>
      <c r="D99" s="124"/>
      <c r="E99" s="47" t="s">
        <v>40</v>
      </c>
      <c r="F99" s="45">
        <v>1.65</v>
      </c>
      <c r="G99" s="46">
        <f t="shared" si="20"/>
        <v>0</v>
      </c>
      <c r="H99" s="46">
        <f t="shared" si="20"/>
        <v>0</v>
      </c>
      <c r="I99" s="86">
        <f t="shared" si="20"/>
        <v>0</v>
      </c>
      <c r="J99" s="44">
        <f t="shared" si="20"/>
        <v>0</v>
      </c>
      <c r="N99" s="50">
        <f t="shared" si="8"/>
        <v>0</v>
      </c>
    </row>
    <row r="100" spans="1:14" ht="26.25" customHeight="1">
      <c r="A100" s="62"/>
      <c r="B100" s="21" t="s">
        <v>41</v>
      </c>
      <c r="C100" s="97" t="s">
        <v>45</v>
      </c>
      <c r="D100" s="98"/>
      <c r="E100" s="98"/>
      <c r="F100" s="98"/>
      <c r="G100" s="98"/>
      <c r="H100" s="98"/>
      <c r="I100" s="98"/>
      <c r="J100" s="99"/>
      <c r="N100" s="50">
        <f t="shared" si="8"/>
        <v>0</v>
      </c>
    </row>
    <row r="101" spans="1:14" ht="26.25" customHeight="1">
      <c r="A101" s="62"/>
      <c r="B101" s="21" t="s">
        <v>154</v>
      </c>
      <c r="C101" s="100" t="s">
        <v>160</v>
      </c>
      <c r="D101" s="101"/>
      <c r="E101" s="101"/>
      <c r="F101" s="101"/>
      <c r="G101" s="101"/>
      <c r="H101" s="101"/>
      <c r="I101" s="101"/>
      <c r="J101" s="102"/>
      <c r="N101" s="50">
        <f t="shared" si="8"/>
        <v>0</v>
      </c>
    </row>
    <row r="102" spans="1:14" ht="20.25" customHeight="1">
      <c r="A102" s="62" t="s">
        <v>178</v>
      </c>
      <c r="B102" s="94">
        <v>1</v>
      </c>
      <c r="C102" s="96" t="s">
        <v>148</v>
      </c>
      <c r="D102" s="96"/>
      <c r="E102" s="47" t="s">
        <v>32</v>
      </c>
      <c r="F102" s="45">
        <v>1</v>
      </c>
      <c r="G102" s="46">
        <f>G$103*$F102/$F$103</f>
        <v>369449.756097561</v>
      </c>
      <c r="H102" s="46">
        <f>H$103*$F102/$F$103</f>
        <v>0</v>
      </c>
      <c r="I102" s="86">
        <f>I$103*$F102/$F$103</f>
        <v>0</v>
      </c>
      <c r="J102" s="44">
        <f>J$103*$F102/$F$103</f>
        <v>0</v>
      </c>
      <c r="N102" s="50">
        <f t="shared" si="8"/>
        <v>369449.8</v>
      </c>
    </row>
    <row r="103" spans="1:14" s="3" customFormat="1" ht="20.25" customHeight="1">
      <c r="A103" s="62" t="s">
        <v>179</v>
      </c>
      <c r="B103" s="94"/>
      <c r="C103" s="96"/>
      <c r="D103" s="96"/>
      <c r="E103" s="58" t="s">
        <v>33</v>
      </c>
      <c r="F103" s="8">
        <v>1.025</v>
      </c>
      <c r="G103" s="11">
        <v>378686</v>
      </c>
      <c r="H103" s="11">
        <v>0</v>
      </c>
      <c r="I103" s="87">
        <v>0</v>
      </c>
      <c r="J103" s="12">
        <v>0</v>
      </c>
      <c r="K103" s="18"/>
      <c r="L103" s="18"/>
      <c r="N103" s="50">
        <f t="shared" si="8"/>
        <v>378686</v>
      </c>
    </row>
    <row r="104" spans="1:14" ht="20.25" customHeight="1">
      <c r="A104" s="62" t="s">
        <v>180</v>
      </c>
      <c r="B104" s="94"/>
      <c r="C104" s="96"/>
      <c r="D104" s="96"/>
      <c r="E104" s="47" t="s">
        <v>34</v>
      </c>
      <c r="F104" s="45">
        <v>1.05</v>
      </c>
      <c r="G104" s="46">
        <f>G$103*$F104/$F$103</f>
        <v>387922.243902439</v>
      </c>
      <c r="H104" s="46">
        <f>H$103*$F104/$F$103</f>
        <v>0</v>
      </c>
      <c r="I104" s="86">
        <f>I$103*$F104/$F$103</f>
        <v>0</v>
      </c>
      <c r="J104" s="44">
        <f>J$103*$F104/$F$103</f>
        <v>0</v>
      </c>
      <c r="N104" s="50">
        <f t="shared" si="8"/>
        <v>387922.2</v>
      </c>
    </row>
    <row r="105" spans="1:14" ht="20.25" customHeight="1">
      <c r="A105" s="62" t="s">
        <v>181</v>
      </c>
      <c r="B105" s="94">
        <v>2</v>
      </c>
      <c r="C105" s="96" t="s">
        <v>149</v>
      </c>
      <c r="D105" s="96"/>
      <c r="E105" s="47" t="s">
        <v>32</v>
      </c>
      <c r="F105" s="45">
        <v>1</v>
      </c>
      <c r="G105" s="46">
        <f>G$106*$F105/$F$106</f>
        <v>411038.04878048785</v>
      </c>
      <c r="H105" s="46">
        <f>H$106*$F105/$F$106</f>
        <v>0</v>
      </c>
      <c r="I105" s="86">
        <f>I$106*$F105/$F$106</f>
        <v>0</v>
      </c>
      <c r="J105" s="44">
        <f>J$106*$F105/$F$106</f>
        <v>0</v>
      </c>
      <c r="N105" s="50">
        <f t="shared" si="8"/>
        <v>411038</v>
      </c>
    </row>
    <row r="106" spans="1:14" s="3" customFormat="1" ht="20.25" customHeight="1">
      <c r="A106" s="62" t="s">
        <v>182</v>
      </c>
      <c r="B106" s="94"/>
      <c r="C106" s="96"/>
      <c r="D106" s="96"/>
      <c r="E106" s="58" t="s">
        <v>33</v>
      </c>
      <c r="F106" s="8">
        <v>1.025</v>
      </c>
      <c r="G106" s="11">
        <v>421314</v>
      </c>
      <c r="H106" s="11">
        <v>0</v>
      </c>
      <c r="I106" s="87">
        <v>0</v>
      </c>
      <c r="J106" s="12">
        <v>0</v>
      </c>
      <c r="K106" s="18"/>
      <c r="L106" s="18"/>
      <c r="N106" s="50">
        <f t="shared" si="8"/>
        <v>421314</v>
      </c>
    </row>
    <row r="107" spans="1:14" ht="20.25" customHeight="1">
      <c r="A107" s="62" t="s">
        <v>183</v>
      </c>
      <c r="B107" s="94"/>
      <c r="C107" s="96"/>
      <c r="D107" s="96"/>
      <c r="E107" s="47" t="s">
        <v>34</v>
      </c>
      <c r="F107" s="45">
        <v>1.05</v>
      </c>
      <c r="G107" s="46">
        <f>G$106*$F107/$F$106</f>
        <v>431589.95121951227</v>
      </c>
      <c r="H107" s="46">
        <f>H$106*$F107/$F$106</f>
        <v>0</v>
      </c>
      <c r="I107" s="86">
        <f>I$106*$F107/$F$106</f>
        <v>0</v>
      </c>
      <c r="J107" s="44">
        <f>J$106*$F107/$F$106</f>
        <v>0</v>
      </c>
      <c r="N107" s="50">
        <f t="shared" si="8"/>
        <v>431590</v>
      </c>
    </row>
    <row r="108" spans="1:14" ht="20.25" customHeight="1">
      <c r="A108" s="62" t="s">
        <v>184</v>
      </c>
      <c r="B108" s="94">
        <v>3</v>
      </c>
      <c r="C108" s="96" t="s">
        <v>150</v>
      </c>
      <c r="D108" s="96"/>
      <c r="E108" s="47" t="s">
        <v>32</v>
      </c>
      <c r="F108" s="45">
        <v>1</v>
      </c>
      <c r="G108" s="46">
        <f>G$109*$F108/$F$109</f>
        <v>339512.1951219512</v>
      </c>
      <c r="H108" s="46">
        <f>H$109*$F108/$F$109</f>
        <v>0</v>
      </c>
      <c r="I108" s="86">
        <f>I$109*$F108/$F$109</f>
        <v>0</v>
      </c>
      <c r="J108" s="44">
        <f>J$109*$F108/$F$109</f>
        <v>0</v>
      </c>
      <c r="N108" s="50">
        <f t="shared" si="8"/>
        <v>339512.2</v>
      </c>
    </row>
    <row r="109" spans="1:14" s="3" customFormat="1" ht="20.25" customHeight="1">
      <c r="A109" s="62" t="s">
        <v>185</v>
      </c>
      <c r="B109" s="94"/>
      <c r="C109" s="96"/>
      <c r="D109" s="96"/>
      <c r="E109" s="58" t="s">
        <v>33</v>
      </c>
      <c r="F109" s="8">
        <v>1.025</v>
      </c>
      <c r="G109" s="11">
        <v>348000</v>
      </c>
      <c r="H109" s="11">
        <v>0</v>
      </c>
      <c r="I109" s="87">
        <v>0</v>
      </c>
      <c r="J109" s="12">
        <v>0</v>
      </c>
      <c r="K109" s="18"/>
      <c r="L109" s="18"/>
      <c r="N109" s="50">
        <f t="shared" si="8"/>
        <v>348000</v>
      </c>
    </row>
    <row r="110" spans="1:14" ht="20.25" customHeight="1">
      <c r="A110" s="62" t="s">
        <v>186</v>
      </c>
      <c r="B110" s="94"/>
      <c r="C110" s="96"/>
      <c r="D110" s="96"/>
      <c r="E110" s="47" t="s">
        <v>34</v>
      </c>
      <c r="F110" s="45">
        <v>1.05</v>
      </c>
      <c r="G110" s="46">
        <f>G$109*$F110/$F$109</f>
        <v>356487.80487804883</v>
      </c>
      <c r="H110" s="46">
        <f>H$109*$F110/$F$109</f>
        <v>0</v>
      </c>
      <c r="I110" s="86">
        <f>I$109*$F110/$F$109</f>
        <v>0</v>
      </c>
      <c r="J110" s="44">
        <f>J$109*$F110/$F$109</f>
        <v>0</v>
      </c>
      <c r="N110" s="50">
        <f t="shared" si="8"/>
        <v>356487.8</v>
      </c>
    </row>
    <row r="111" spans="1:14" ht="20.25" customHeight="1">
      <c r="A111" s="62" t="s">
        <v>187</v>
      </c>
      <c r="B111" s="94">
        <v>4</v>
      </c>
      <c r="C111" s="96" t="s">
        <v>151</v>
      </c>
      <c r="D111" s="96"/>
      <c r="E111" s="47" t="s">
        <v>32</v>
      </c>
      <c r="F111" s="45">
        <v>1</v>
      </c>
      <c r="G111" s="46">
        <f>G$112*$F111/$F$112</f>
        <v>353492.6829268293</v>
      </c>
      <c r="H111" s="46">
        <f>H$112*$F111/$F$112</f>
        <v>0</v>
      </c>
      <c r="I111" s="86">
        <f>I$112*$F111/$F$112</f>
        <v>0</v>
      </c>
      <c r="J111" s="44">
        <f>J$112*$F111/$F$112</f>
        <v>0</v>
      </c>
      <c r="N111" s="50">
        <f t="shared" si="8"/>
        <v>353492.7</v>
      </c>
    </row>
    <row r="112" spans="1:14" s="3" customFormat="1" ht="20.25" customHeight="1">
      <c r="A112" s="62" t="s">
        <v>188</v>
      </c>
      <c r="B112" s="94"/>
      <c r="C112" s="96"/>
      <c r="D112" s="96"/>
      <c r="E112" s="58" t="s">
        <v>33</v>
      </c>
      <c r="F112" s="8">
        <v>1.025</v>
      </c>
      <c r="G112" s="11">
        <v>362330</v>
      </c>
      <c r="H112" s="11">
        <v>0</v>
      </c>
      <c r="I112" s="87">
        <v>0</v>
      </c>
      <c r="J112" s="12">
        <v>0</v>
      </c>
      <c r="K112" s="18"/>
      <c r="L112" s="18"/>
      <c r="N112" s="50">
        <f t="shared" si="8"/>
        <v>362330</v>
      </c>
    </row>
    <row r="113" spans="1:14" ht="20.25" customHeight="1">
      <c r="A113" s="62" t="s">
        <v>189</v>
      </c>
      <c r="B113" s="94"/>
      <c r="C113" s="96"/>
      <c r="D113" s="96"/>
      <c r="E113" s="47" t="s">
        <v>34</v>
      </c>
      <c r="F113" s="45">
        <v>1.05</v>
      </c>
      <c r="G113" s="46">
        <f>G$112*$F113/$F$112</f>
        <v>371167.31707317074</v>
      </c>
      <c r="H113" s="46">
        <f>H$112*$F113/$F$112</f>
        <v>0</v>
      </c>
      <c r="I113" s="86">
        <f>I$112*$F113/$F$112</f>
        <v>0</v>
      </c>
      <c r="J113" s="44">
        <f>J$112*$F113/$F$112</f>
        <v>0</v>
      </c>
      <c r="N113" s="50">
        <f t="shared" si="8"/>
        <v>371167.3</v>
      </c>
    </row>
    <row r="114" spans="1:14" ht="20.25" customHeight="1">
      <c r="A114" s="62" t="s">
        <v>190</v>
      </c>
      <c r="B114" s="94">
        <v>5</v>
      </c>
      <c r="C114" s="96" t="s">
        <v>152</v>
      </c>
      <c r="D114" s="96"/>
      <c r="E114" s="47" t="s">
        <v>32</v>
      </c>
      <c r="F114" s="45">
        <v>1</v>
      </c>
      <c r="G114" s="46">
        <f>G$115*$F114/$F$115</f>
        <v>339512.1951219512</v>
      </c>
      <c r="H114" s="46">
        <f>H$115*$F114/$F$115</f>
        <v>0</v>
      </c>
      <c r="I114" s="86">
        <f>I$115*$F114/$F$115</f>
        <v>0</v>
      </c>
      <c r="J114" s="44">
        <f>J$115*$F114/$F$115</f>
        <v>0</v>
      </c>
      <c r="N114" s="50">
        <f t="shared" si="8"/>
        <v>339512.2</v>
      </c>
    </row>
    <row r="115" spans="1:14" s="3" customFormat="1" ht="20.25" customHeight="1">
      <c r="A115" s="62" t="s">
        <v>191</v>
      </c>
      <c r="B115" s="94"/>
      <c r="C115" s="96"/>
      <c r="D115" s="96"/>
      <c r="E115" s="58" t="s">
        <v>33</v>
      </c>
      <c r="F115" s="8">
        <v>1.025</v>
      </c>
      <c r="G115" s="11">
        <v>348000</v>
      </c>
      <c r="H115" s="11">
        <v>0</v>
      </c>
      <c r="I115" s="87">
        <v>0</v>
      </c>
      <c r="J115" s="12">
        <v>0</v>
      </c>
      <c r="K115" s="18"/>
      <c r="L115" s="18"/>
      <c r="N115" s="50">
        <f aca="true" t="shared" si="21" ref="N115:N178">ROUND(IF($N$8=1,$G115,IF($N$8=2,$H115,IF($N$8=3,$I115,IF($N$8=4,$J115,IF($N$8=5,$K115,IF($N$8=6,$L115)))))),1)</f>
        <v>348000</v>
      </c>
    </row>
    <row r="116" spans="1:14" ht="20.25" customHeight="1">
      <c r="A116" s="62" t="s">
        <v>192</v>
      </c>
      <c r="B116" s="94"/>
      <c r="C116" s="96"/>
      <c r="D116" s="96"/>
      <c r="E116" s="47" t="s">
        <v>34</v>
      </c>
      <c r="F116" s="45">
        <v>1.05</v>
      </c>
      <c r="G116" s="46">
        <f>G$115*$F116/$F$115</f>
        <v>356487.80487804883</v>
      </c>
      <c r="H116" s="46">
        <f>H$115*$F116/$F$115</f>
        <v>0</v>
      </c>
      <c r="I116" s="86">
        <f>I$115*$F116/$F$115</f>
        <v>0</v>
      </c>
      <c r="J116" s="44">
        <f>J$115*$F116/$F$115</f>
        <v>0</v>
      </c>
      <c r="N116" s="50">
        <f t="shared" si="21"/>
        <v>356487.8</v>
      </c>
    </row>
    <row r="117" spans="1:14" ht="20.25" customHeight="1">
      <c r="A117" s="62" t="s">
        <v>193</v>
      </c>
      <c r="B117" s="94">
        <v>6</v>
      </c>
      <c r="C117" s="96" t="s">
        <v>153</v>
      </c>
      <c r="D117" s="96"/>
      <c r="E117" s="47" t="s">
        <v>32</v>
      </c>
      <c r="F117" s="45">
        <v>1</v>
      </c>
      <c r="G117" s="46">
        <f>G$118*$F117/$F$118</f>
        <v>339512.1951219512</v>
      </c>
      <c r="H117" s="46">
        <f>H$118*$F117/$F$118</f>
        <v>0</v>
      </c>
      <c r="I117" s="86">
        <f>I$118*$F117/$F$118</f>
        <v>0</v>
      </c>
      <c r="J117" s="44">
        <f>J$118*$F117/$F$118</f>
        <v>0</v>
      </c>
      <c r="N117" s="50">
        <f t="shared" si="21"/>
        <v>339512.2</v>
      </c>
    </row>
    <row r="118" spans="1:14" s="3" customFormat="1" ht="20.25" customHeight="1">
      <c r="A118" s="62" t="s">
        <v>194</v>
      </c>
      <c r="B118" s="94"/>
      <c r="C118" s="96"/>
      <c r="D118" s="96"/>
      <c r="E118" s="58" t="s">
        <v>33</v>
      </c>
      <c r="F118" s="8">
        <v>1.025</v>
      </c>
      <c r="G118" s="11">
        <v>348000</v>
      </c>
      <c r="H118" s="11">
        <v>0</v>
      </c>
      <c r="I118" s="87">
        <v>0</v>
      </c>
      <c r="J118" s="12">
        <v>0</v>
      </c>
      <c r="K118" s="18"/>
      <c r="L118" s="18"/>
      <c r="N118" s="50">
        <f t="shared" si="21"/>
        <v>348000</v>
      </c>
    </row>
    <row r="119" spans="1:14" ht="20.25" customHeight="1">
      <c r="A119" s="62" t="s">
        <v>195</v>
      </c>
      <c r="B119" s="94"/>
      <c r="C119" s="96"/>
      <c r="D119" s="96"/>
      <c r="E119" s="47" t="s">
        <v>34</v>
      </c>
      <c r="F119" s="45">
        <v>1.05</v>
      </c>
      <c r="G119" s="46">
        <f>G$118*$F119/$F$118</f>
        <v>356487.80487804883</v>
      </c>
      <c r="H119" s="46">
        <f>H$118*$F119/$F$118</f>
        <v>0</v>
      </c>
      <c r="I119" s="86">
        <f>I$118*$F119/$F$118</f>
        <v>0</v>
      </c>
      <c r="J119" s="44">
        <f>J$118*$F119/$F$118</f>
        <v>0</v>
      </c>
      <c r="N119" s="50">
        <f t="shared" si="21"/>
        <v>356487.8</v>
      </c>
    </row>
    <row r="120" spans="1:14" ht="28.5" customHeight="1">
      <c r="A120" s="62"/>
      <c r="B120" s="21" t="s">
        <v>155</v>
      </c>
      <c r="C120" s="131" t="s">
        <v>156</v>
      </c>
      <c r="D120" s="131"/>
      <c r="E120" s="131"/>
      <c r="F120" s="131"/>
      <c r="G120" s="131"/>
      <c r="H120" s="131"/>
      <c r="I120" s="132"/>
      <c r="J120" s="89"/>
      <c r="N120" s="50">
        <f t="shared" si="21"/>
        <v>0</v>
      </c>
    </row>
    <row r="121" spans="1:14" ht="20.25" customHeight="1">
      <c r="A121" s="62" t="s">
        <v>106</v>
      </c>
      <c r="B121" s="94">
        <v>1</v>
      </c>
      <c r="C121" s="96" t="s">
        <v>42</v>
      </c>
      <c r="D121" s="96"/>
      <c r="E121" s="47" t="s">
        <v>37</v>
      </c>
      <c r="F121" s="45">
        <v>1</v>
      </c>
      <c r="G121" s="46">
        <f>G$122*$F121/$F$122</f>
        <v>307964.60176991153</v>
      </c>
      <c r="H121" s="46">
        <f>H$122*$F121/$F$122</f>
        <v>0</v>
      </c>
      <c r="I121" s="86">
        <f>I$122*$F121/$F$122</f>
        <v>0</v>
      </c>
      <c r="J121" s="44">
        <f>J$122*$F121/$F$122</f>
        <v>0</v>
      </c>
      <c r="N121" s="50">
        <f t="shared" si="21"/>
        <v>307964.6</v>
      </c>
    </row>
    <row r="122" spans="1:14" s="3" customFormat="1" ht="20.25" customHeight="1">
      <c r="A122" s="62" t="s">
        <v>107</v>
      </c>
      <c r="B122" s="94"/>
      <c r="C122" s="96"/>
      <c r="D122" s="96"/>
      <c r="E122" s="58" t="s">
        <v>38</v>
      </c>
      <c r="F122" s="8">
        <v>1.13</v>
      </c>
      <c r="G122" s="11">
        <v>348000</v>
      </c>
      <c r="H122" s="11">
        <v>0</v>
      </c>
      <c r="I122" s="87">
        <v>0</v>
      </c>
      <c r="J122" s="12">
        <v>0</v>
      </c>
      <c r="K122" s="18"/>
      <c r="L122" s="18"/>
      <c r="N122" s="50">
        <f t="shared" si="21"/>
        <v>348000</v>
      </c>
    </row>
    <row r="123" spans="1:14" ht="20.25" customHeight="1">
      <c r="A123" s="62" t="s">
        <v>108</v>
      </c>
      <c r="B123" s="94"/>
      <c r="C123" s="96"/>
      <c r="D123" s="96"/>
      <c r="E123" s="47" t="s">
        <v>39</v>
      </c>
      <c r="F123" s="45">
        <v>1.3</v>
      </c>
      <c r="G123" s="46">
        <f aca="true" t="shared" si="22" ref="G123:J124">G$122*$F123/$F$122</f>
        <v>400353.982300885</v>
      </c>
      <c r="H123" s="46">
        <f t="shared" si="22"/>
        <v>0</v>
      </c>
      <c r="I123" s="86">
        <f t="shared" si="22"/>
        <v>0</v>
      </c>
      <c r="J123" s="44">
        <f t="shared" si="22"/>
        <v>0</v>
      </c>
      <c r="N123" s="50">
        <f t="shared" si="21"/>
        <v>400354</v>
      </c>
    </row>
    <row r="124" spans="1:14" ht="20.25" customHeight="1">
      <c r="A124" s="62" t="s">
        <v>109</v>
      </c>
      <c r="B124" s="94"/>
      <c r="C124" s="96"/>
      <c r="D124" s="96"/>
      <c r="E124" s="47" t="s">
        <v>40</v>
      </c>
      <c r="F124" s="45">
        <v>1.47</v>
      </c>
      <c r="G124" s="46">
        <f t="shared" si="22"/>
        <v>452707.9646017699</v>
      </c>
      <c r="H124" s="46">
        <f t="shared" si="22"/>
        <v>0</v>
      </c>
      <c r="I124" s="86">
        <f t="shared" si="22"/>
        <v>0</v>
      </c>
      <c r="J124" s="44">
        <f t="shared" si="22"/>
        <v>0</v>
      </c>
      <c r="N124" s="50">
        <f t="shared" si="21"/>
        <v>452708</v>
      </c>
    </row>
    <row r="125" spans="1:14" ht="20.25" customHeight="1">
      <c r="A125" s="62" t="s">
        <v>110</v>
      </c>
      <c r="B125" s="94">
        <v>2</v>
      </c>
      <c r="C125" s="96" t="s">
        <v>157</v>
      </c>
      <c r="D125" s="96"/>
      <c r="E125" s="47" t="s">
        <v>37</v>
      </c>
      <c r="F125" s="45">
        <v>1</v>
      </c>
      <c r="G125" s="46">
        <f>G$126*$F125/$F$126</f>
        <v>307964.60176991153</v>
      </c>
      <c r="H125" s="46">
        <f>H$126*$F125/$F$126</f>
        <v>0</v>
      </c>
      <c r="I125" s="86">
        <f>I$126*$F125/$F$126</f>
        <v>0</v>
      </c>
      <c r="J125" s="44">
        <f>J$126*$F125/$F$126</f>
        <v>0</v>
      </c>
      <c r="N125" s="50">
        <f t="shared" si="21"/>
        <v>307964.6</v>
      </c>
    </row>
    <row r="126" spans="1:14" s="3" customFormat="1" ht="20.25" customHeight="1">
      <c r="A126" s="62" t="s">
        <v>111</v>
      </c>
      <c r="B126" s="94"/>
      <c r="C126" s="96"/>
      <c r="D126" s="96"/>
      <c r="E126" s="58" t="s">
        <v>38</v>
      </c>
      <c r="F126" s="8">
        <v>1.13</v>
      </c>
      <c r="G126" s="11">
        <v>348000</v>
      </c>
      <c r="H126" s="11">
        <v>0</v>
      </c>
      <c r="I126" s="87">
        <v>0</v>
      </c>
      <c r="J126" s="12">
        <v>0</v>
      </c>
      <c r="K126" s="18"/>
      <c r="L126" s="18"/>
      <c r="N126" s="50">
        <f t="shared" si="21"/>
        <v>348000</v>
      </c>
    </row>
    <row r="127" spans="1:14" ht="20.25" customHeight="1">
      <c r="A127" s="62" t="s">
        <v>112</v>
      </c>
      <c r="B127" s="94"/>
      <c r="C127" s="96"/>
      <c r="D127" s="96"/>
      <c r="E127" s="47" t="s">
        <v>39</v>
      </c>
      <c r="F127" s="45">
        <v>1.3</v>
      </c>
      <c r="G127" s="46">
        <f aca="true" t="shared" si="23" ref="G127:J128">G$126*$F127/$F$126</f>
        <v>400353.982300885</v>
      </c>
      <c r="H127" s="46">
        <f t="shared" si="23"/>
        <v>0</v>
      </c>
      <c r="I127" s="86">
        <f t="shared" si="23"/>
        <v>0</v>
      </c>
      <c r="J127" s="44">
        <f t="shared" si="23"/>
        <v>0</v>
      </c>
      <c r="N127" s="50">
        <f t="shared" si="21"/>
        <v>400354</v>
      </c>
    </row>
    <row r="128" spans="1:14" ht="20.25" customHeight="1">
      <c r="A128" s="62" t="s">
        <v>113</v>
      </c>
      <c r="B128" s="94"/>
      <c r="C128" s="96"/>
      <c r="D128" s="96"/>
      <c r="E128" s="47" t="s">
        <v>40</v>
      </c>
      <c r="F128" s="45">
        <v>1.47</v>
      </c>
      <c r="G128" s="46">
        <f t="shared" si="23"/>
        <v>452707.9646017699</v>
      </c>
      <c r="H128" s="46">
        <f t="shared" si="23"/>
        <v>0</v>
      </c>
      <c r="I128" s="86">
        <f t="shared" si="23"/>
        <v>0</v>
      </c>
      <c r="J128" s="44">
        <f t="shared" si="23"/>
        <v>0</v>
      </c>
      <c r="N128" s="50">
        <f t="shared" si="21"/>
        <v>452708</v>
      </c>
    </row>
    <row r="129" spans="1:14" ht="25.5" customHeight="1">
      <c r="A129" s="62"/>
      <c r="B129" s="21" t="s">
        <v>159</v>
      </c>
      <c r="C129" s="103" t="s">
        <v>158</v>
      </c>
      <c r="D129" s="104"/>
      <c r="E129" s="104"/>
      <c r="F129" s="104"/>
      <c r="G129" s="104"/>
      <c r="H129" s="104"/>
      <c r="I129" s="104"/>
      <c r="J129" s="105"/>
      <c r="N129" s="50">
        <f t="shared" si="21"/>
        <v>0</v>
      </c>
    </row>
    <row r="130" spans="1:14" ht="25.5" customHeight="1">
      <c r="A130" s="62"/>
      <c r="B130" s="21">
        <v>1</v>
      </c>
      <c r="C130" s="106" t="s">
        <v>161</v>
      </c>
      <c r="D130" s="107"/>
      <c r="E130" s="107"/>
      <c r="F130" s="107"/>
      <c r="G130" s="107"/>
      <c r="H130" s="107"/>
      <c r="I130" s="107"/>
      <c r="J130" s="108"/>
      <c r="N130" s="50">
        <f t="shared" si="21"/>
        <v>0</v>
      </c>
    </row>
    <row r="131" spans="1:14" ht="20.25" customHeight="1">
      <c r="A131" s="62" t="s">
        <v>196</v>
      </c>
      <c r="B131" s="94">
        <v>1.1</v>
      </c>
      <c r="C131" s="96" t="s">
        <v>44</v>
      </c>
      <c r="D131" s="96"/>
      <c r="E131" s="47" t="s">
        <v>32</v>
      </c>
      <c r="F131" s="45">
        <v>1</v>
      </c>
      <c r="G131" s="46">
        <f>G$132*$F131/$F$132</f>
        <v>388349.51456310676</v>
      </c>
      <c r="H131" s="46">
        <f>H$132*$F131/$F$132</f>
        <v>0</v>
      </c>
      <c r="I131" s="86">
        <f>I$132*$F131/$F$132</f>
        <v>0</v>
      </c>
      <c r="J131" s="44">
        <f>J$132*$F131/$F$132</f>
        <v>0</v>
      </c>
      <c r="N131" s="50">
        <f t="shared" si="21"/>
        <v>388349.5</v>
      </c>
    </row>
    <row r="132" spans="1:14" s="3" customFormat="1" ht="20.25" customHeight="1">
      <c r="A132" s="62" t="s">
        <v>197</v>
      </c>
      <c r="B132" s="94"/>
      <c r="C132" s="96"/>
      <c r="D132" s="96"/>
      <c r="E132" s="58" t="s">
        <v>33</v>
      </c>
      <c r="F132" s="8">
        <v>1.03</v>
      </c>
      <c r="G132" s="11">
        <v>400000</v>
      </c>
      <c r="H132" s="11">
        <v>0</v>
      </c>
      <c r="I132" s="87">
        <v>0</v>
      </c>
      <c r="J132" s="12">
        <v>0</v>
      </c>
      <c r="K132" s="18"/>
      <c r="L132" s="18"/>
      <c r="N132" s="50">
        <f t="shared" si="21"/>
        <v>400000</v>
      </c>
    </row>
    <row r="133" spans="1:14" ht="20.25" customHeight="1">
      <c r="A133" s="62" t="s">
        <v>198</v>
      </c>
      <c r="B133" s="94"/>
      <c r="C133" s="96"/>
      <c r="D133" s="96"/>
      <c r="E133" s="47" t="s">
        <v>34</v>
      </c>
      <c r="F133" s="45">
        <v>1.06</v>
      </c>
      <c r="G133" s="46">
        <f>G$132*$F133/$F$132</f>
        <v>411650.4854368932</v>
      </c>
      <c r="H133" s="46">
        <f>H$132*$F133/$F$132</f>
        <v>0</v>
      </c>
      <c r="I133" s="86">
        <f>I$132*$F133/$F$132</f>
        <v>0</v>
      </c>
      <c r="J133" s="44">
        <f>J$132*$F133/$F$132</f>
        <v>0</v>
      </c>
      <c r="N133" s="50">
        <f t="shared" si="21"/>
        <v>411650.5</v>
      </c>
    </row>
    <row r="134" spans="1:14" ht="20.25" customHeight="1">
      <c r="A134" s="62" t="s">
        <v>199</v>
      </c>
      <c r="B134" s="94">
        <v>1.2</v>
      </c>
      <c r="C134" s="96" t="s">
        <v>162</v>
      </c>
      <c r="D134" s="96"/>
      <c r="E134" s="47" t="s">
        <v>32</v>
      </c>
      <c r="F134" s="45">
        <v>1</v>
      </c>
      <c r="G134" s="46">
        <f>G$135*$F134/$F$135</f>
        <v>347926.213592233</v>
      </c>
      <c r="H134" s="46">
        <f>H$135*$F134/$F$135</f>
        <v>0</v>
      </c>
      <c r="I134" s="86">
        <f>I$135*$F134/$F$135</f>
        <v>0</v>
      </c>
      <c r="J134" s="44">
        <f>J$135*$F134/$F$135</f>
        <v>0</v>
      </c>
      <c r="N134" s="50">
        <f t="shared" si="21"/>
        <v>347926.2</v>
      </c>
    </row>
    <row r="135" spans="1:14" s="3" customFormat="1" ht="20.25" customHeight="1">
      <c r="A135" s="62" t="s">
        <v>200</v>
      </c>
      <c r="B135" s="94"/>
      <c r="C135" s="96"/>
      <c r="D135" s="96"/>
      <c r="E135" s="58" t="s">
        <v>33</v>
      </c>
      <c r="F135" s="8">
        <v>1.03</v>
      </c>
      <c r="G135" s="11">
        <v>358364</v>
      </c>
      <c r="H135" s="11">
        <v>0</v>
      </c>
      <c r="I135" s="87">
        <v>0</v>
      </c>
      <c r="J135" s="12">
        <v>0</v>
      </c>
      <c r="K135" s="18"/>
      <c r="L135" s="18"/>
      <c r="N135" s="50">
        <f t="shared" si="21"/>
        <v>358364</v>
      </c>
    </row>
    <row r="136" spans="1:14" ht="20.25" customHeight="1">
      <c r="A136" s="62" t="s">
        <v>201</v>
      </c>
      <c r="B136" s="94"/>
      <c r="C136" s="96"/>
      <c r="D136" s="96"/>
      <c r="E136" s="47" t="s">
        <v>34</v>
      </c>
      <c r="F136" s="45">
        <v>1.06</v>
      </c>
      <c r="G136" s="46">
        <f>G$135*$F136/$F$135</f>
        <v>368801.786407767</v>
      </c>
      <c r="H136" s="46">
        <f>H$135*$F136/$F$135</f>
        <v>0</v>
      </c>
      <c r="I136" s="86">
        <f>I$135*$F136/$F$135</f>
        <v>0</v>
      </c>
      <c r="J136" s="44">
        <f>J$135*$F136/$F$135</f>
        <v>0</v>
      </c>
      <c r="N136" s="50">
        <f t="shared" si="21"/>
        <v>368801.8</v>
      </c>
    </row>
    <row r="137" spans="1:14" ht="20.25" customHeight="1">
      <c r="A137" s="62" t="s">
        <v>202</v>
      </c>
      <c r="B137" s="94">
        <v>1.3</v>
      </c>
      <c r="C137" s="95" t="s">
        <v>163</v>
      </c>
      <c r="D137" s="95"/>
      <c r="E137" s="47" t="s">
        <v>32</v>
      </c>
      <c r="F137" s="45">
        <v>1</v>
      </c>
      <c r="G137" s="46">
        <f>G$138*$F137/$F$138</f>
        <v>346001.9417475728</v>
      </c>
      <c r="H137" s="46">
        <f>H$138*$F137/$F$138</f>
        <v>0</v>
      </c>
      <c r="I137" s="86">
        <f>I$138*$F137/$F$138</f>
        <v>0</v>
      </c>
      <c r="J137" s="44">
        <f>J$138*$F137/$F$138</f>
        <v>0</v>
      </c>
      <c r="N137" s="50">
        <f t="shared" si="21"/>
        <v>346001.9</v>
      </c>
    </row>
    <row r="138" spans="1:14" s="3" customFormat="1" ht="20.25" customHeight="1">
      <c r="A138" s="62" t="s">
        <v>203</v>
      </c>
      <c r="B138" s="94"/>
      <c r="C138" s="95"/>
      <c r="D138" s="95"/>
      <c r="E138" s="58" t="s">
        <v>33</v>
      </c>
      <c r="F138" s="8">
        <v>1.03</v>
      </c>
      <c r="G138" s="11">
        <v>356382</v>
      </c>
      <c r="H138" s="11">
        <v>0</v>
      </c>
      <c r="I138" s="87">
        <v>0</v>
      </c>
      <c r="J138" s="12">
        <v>0</v>
      </c>
      <c r="K138" s="18"/>
      <c r="L138" s="18"/>
      <c r="N138" s="50">
        <f t="shared" si="21"/>
        <v>356382</v>
      </c>
    </row>
    <row r="139" spans="1:14" ht="20.25" customHeight="1">
      <c r="A139" s="62" t="s">
        <v>204</v>
      </c>
      <c r="B139" s="94"/>
      <c r="C139" s="95"/>
      <c r="D139" s="95"/>
      <c r="E139" s="47" t="s">
        <v>34</v>
      </c>
      <c r="F139" s="45">
        <v>1.06</v>
      </c>
      <c r="G139" s="46">
        <f>G$138*$F139/$F$138</f>
        <v>366762.0582524272</v>
      </c>
      <c r="H139" s="46">
        <f>H$138*$F139/$F$138</f>
        <v>0</v>
      </c>
      <c r="I139" s="86">
        <f>I$138*$F139/$F$138</f>
        <v>0</v>
      </c>
      <c r="J139" s="44">
        <f>J$138*$F139/$F$138</f>
        <v>0</v>
      </c>
      <c r="N139" s="50">
        <f t="shared" si="21"/>
        <v>366762.1</v>
      </c>
    </row>
    <row r="140" spans="1:14" ht="20.25" customHeight="1">
      <c r="A140" s="62" t="s">
        <v>205</v>
      </c>
      <c r="B140" s="94">
        <v>1.4</v>
      </c>
      <c r="C140" s="96" t="s">
        <v>164</v>
      </c>
      <c r="D140" s="96"/>
      <c r="E140" s="47" t="s">
        <v>32</v>
      </c>
      <c r="F140" s="45">
        <v>1</v>
      </c>
      <c r="G140" s="46">
        <f>G$141*$F140/$F$141</f>
        <v>337864.0776699029</v>
      </c>
      <c r="H140" s="46">
        <f>H$141*$F140/$F$141</f>
        <v>0</v>
      </c>
      <c r="I140" s="86">
        <f>I$141*$F140/$F$141</f>
        <v>0</v>
      </c>
      <c r="J140" s="44">
        <f>J$141*$F140/$F$141</f>
        <v>0</v>
      </c>
      <c r="N140" s="50">
        <f t="shared" si="21"/>
        <v>337864.1</v>
      </c>
    </row>
    <row r="141" spans="1:14" s="3" customFormat="1" ht="20.25" customHeight="1">
      <c r="A141" s="62" t="s">
        <v>206</v>
      </c>
      <c r="B141" s="94"/>
      <c r="C141" s="96"/>
      <c r="D141" s="96"/>
      <c r="E141" s="58" t="s">
        <v>33</v>
      </c>
      <c r="F141" s="8">
        <v>1.03</v>
      </c>
      <c r="G141" s="11">
        <v>348000</v>
      </c>
      <c r="H141" s="11">
        <v>0</v>
      </c>
      <c r="I141" s="87">
        <v>0</v>
      </c>
      <c r="J141" s="12">
        <v>0</v>
      </c>
      <c r="K141" s="18"/>
      <c r="L141" s="18"/>
      <c r="N141" s="50">
        <f t="shared" si="21"/>
        <v>348000</v>
      </c>
    </row>
    <row r="142" spans="1:14" ht="20.25" customHeight="1">
      <c r="A142" s="62" t="s">
        <v>207</v>
      </c>
      <c r="B142" s="94"/>
      <c r="C142" s="96"/>
      <c r="D142" s="96"/>
      <c r="E142" s="47" t="s">
        <v>34</v>
      </c>
      <c r="F142" s="45">
        <v>1.06</v>
      </c>
      <c r="G142" s="46">
        <f>G$141*$F142/$F$141</f>
        <v>358135.92233009706</v>
      </c>
      <c r="H142" s="46">
        <f>H$141*$F142/$F$141</f>
        <v>0</v>
      </c>
      <c r="I142" s="86">
        <f>I$141*$F142/$F$141</f>
        <v>0</v>
      </c>
      <c r="J142" s="44">
        <f>J$141*$F142/$F$141</f>
        <v>0</v>
      </c>
      <c r="N142" s="50">
        <f t="shared" si="21"/>
        <v>358135.9</v>
      </c>
    </row>
    <row r="143" spans="1:14" ht="25.5" customHeight="1">
      <c r="A143" s="62"/>
      <c r="B143" s="21">
        <v>2</v>
      </c>
      <c r="C143" s="106" t="s">
        <v>165</v>
      </c>
      <c r="D143" s="107"/>
      <c r="E143" s="107"/>
      <c r="F143" s="107"/>
      <c r="G143" s="107"/>
      <c r="H143" s="107"/>
      <c r="I143" s="107"/>
      <c r="J143" s="108"/>
      <c r="N143" s="50">
        <f t="shared" si="21"/>
        <v>0</v>
      </c>
    </row>
    <row r="144" spans="1:14" ht="20.25" customHeight="1">
      <c r="A144" s="62" t="s">
        <v>208</v>
      </c>
      <c r="B144" s="94">
        <v>2.1</v>
      </c>
      <c r="C144" s="96" t="s">
        <v>44</v>
      </c>
      <c r="D144" s="96"/>
      <c r="E144" s="47" t="s">
        <v>32</v>
      </c>
      <c r="F144" s="45">
        <v>1</v>
      </c>
      <c r="G144" s="46">
        <f>G$145*$F144/$F$145</f>
        <v>435509.70873786404</v>
      </c>
      <c r="H144" s="46">
        <f>H$145*$F144/$F$145</f>
        <v>0</v>
      </c>
      <c r="I144" s="86">
        <f>I$145*$F144/$F$145</f>
        <v>0</v>
      </c>
      <c r="J144" s="44">
        <f>J$145*$F144/$F$145</f>
        <v>0</v>
      </c>
      <c r="N144" s="50">
        <f t="shared" si="21"/>
        <v>435509.7</v>
      </c>
    </row>
    <row r="145" spans="1:14" s="3" customFormat="1" ht="20.25" customHeight="1">
      <c r="A145" s="62" t="s">
        <v>209</v>
      </c>
      <c r="B145" s="94"/>
      <c r="C145" s="96"/>
      <c r="D145" s="96"/>
      <c r="E145" s="58" t="s">
        <v>33</v>
      </c>
      <c r="F145" s="8">
        <v>1.03</v>
      </c>
      <c r="G145" s="11">
        <v>448575</v>
      </c>
      <c r="H145" s="11">
        <v>0</v>
      </c>
      <c r="I145" s="87">
        <v>0</v>
      </c>
      <c r="J145" s="12">
        <v>0</v>
      </c>
      <c r="K145" s="18"/>
      <c r="L145" s="18"/>
      <c r="N145" s="50">
        <f t="shared" si="21"/>
        <v>448575</v>
      </c>
    </row>
    <row r="146" spans="1:14" ht="20.25" customHeight="1">
      <c r="A146" s="62" t="s">
        <v>210</v>
      </c>
      <c r="B146" s="94"/>
      <c r="C146" s="96"/>
      <c r="D146" s="96"/>
      <c r="E146" s="47" t="s">
        <v>34</v>
      </c>
      <c r="F146" s="45">
        <v>1.06</v>
      </c>
      <c r="G146" s="46">
        <f>G$145*$F146/$F$145</f>
        <v>461640.2912621359</v>
      </c>
      <c r="H146" s="46">
        <f>H$145*$F146/$F$145</f>
        <v>0</v>
      </c>
      <c r="I146" s="86">
        <f>I$145*$F146/$F$145</f>
        <v>0</v>
      </c>
      <c r="J146" s="44">
        <f>J$145*$F146/$F$145</f>
        <v>0</v>
      </c>
      <c r="N146" s="50">
        <f t="shared" si="21"/>
        <v>461640.3</v>
      </c>
    </row>
    <row r="147" spans="1:14" ht="20.25" customHeight="1">
      <c r="A147" s="62" t="s">
        <v>211</v>
      </c>
      <c r="B147" s="94">
        <v>2.2</v>
      </c>
      <c r="C147" s="96" t="s">
        <v>162</v>
      </c>
      <c r="D147" s="96"/>
      <c r="E147" s="47" t="s">
        <v>32</v>
      </c>
      <c r="F147" s="45">
        <v>1</v>
      </c>
      <c r="G147" s="46">
        <f>G$148*$F147/$F$148</f>
        <v>410485.4368932039</v>
      </c>
      <c r="H147" s="46">
        <f>H$148*$F147/$F$148</f>
        <v>0</v>
      </c>
      <c r="I147" s="86">
        <f>I$148*$F147/$F$148</f>
        <v>0</v>
      </c>
      <c r="J147" s="44">
        <f>J$148*$F147/$F$148</f>
        <v>0</v>
      </c>
      <c r="N147" s="50">
        <f t="shared" si="21"/>
        <v>410485.4</v>
      </c>
    </row>
    <row r="148" spans="1:14" s="3" customFormat="1" ht="20.25" customHeight="1">
      <c r="A148" s="62" t="s">
        <v>212</v>
      </c>
      <c r="B148" s="94"/>
      <c r="C148" s="96"/>
      <c r="D148" s="96"/>
      <c r="E148" s="58" t="s">
        <v>33</v>
      </c>
      <c r="F148" s="8">
        <v>1.03</v>
      </c>
      <c r="G148" s="11">
        <v>422800</v>
      </c>
      <c r="H148" s="11">
        <v>0</v>
      </c>
      <c r="I148" s="87">
        <v>0</v>
      </c>
      <c r="J148" s="12">
        <v>0</v>
      </c>
      <c r="K148" s="18"/>
      <c r="L148" s="18"/>
      <c r="N148" s="50">
        <f t="shared" si="21"/>
        <v>422800</v>
      </c>
    </row>
    <row r="149" spans="1:14" ht="20.25" customHeight="1">
      <c r="A149" s="62" t="s">
        <v>213</v>
      </c>
      <c r="B149" s="94"/>
      <c r="C149" s="96"/>
      <c r="D149" s="96"/>
      <c r="E149" s="47" t="s">
        <v>34</v>
      </c>
      <c r="F149" s="45">
        <v>1.06</v>
      </c>
      <c r="G149" s="46">
        <f>G$148*$F149/$F$148</f>
        <v>435114.5631067961</v>
      </c>
      <c r="H149" s="46">
        <f>H$148*$F149/$F$148</f>
        <v>0</v>
      </c>
      <c r="I149" s="86">
        <f>I$148*$F149/$F$148</f>
        <v>0</v>
      </c>
      <c r="J149" s="44">
        <f>J$148*$F149/$F$148</f>
        <v>0</v>
      </c>
      <c r="N149" s="50">
        <f t="shared" si="21"/>
        <v>435114.6</v>
      </c>
    </row>
    <row r="150" spans="1:14" ht="20.25" customHeight="1">
      <c r="A150" s="62" t="s">
        <v>214</v>
      </c>
      <c r="B150" s="94">
        <v>2.3</v>
      </c>
      <c r="C150" s="95" t="s">
        <v>163</v>
      </c>
      <c r="D150" s="95"/>
      <c r="E150" s="47" t="s">
        <v>32</v>
      </c>
      <c r="F150" s="45">
        <v>1</v>
      </c>
      <c r="G150" s="46">
        <f>G$151*$F150/$F$151</f>
        <v>442728.1553398058</v>
      </c>
      <c r="H150" s="46">
        <f>H$151*$F150/$F$151</f>
        <v>0</v>
      </c>
      <c r="I150" s="86">
        <f>I$151*$F150/$F$151</f>
        <v>0</v>
      </c>
      <c r="J150" s="44">
        <f>J$151*$F150/$F$151</f>
        <v>0</v>
      </c>
      <c r="N150" s="50">
        <f t="shared" si="21"/>
        <v>442728.2</v>
      </c>
    </row>
    <row r="151" spans="1:14" s="3" customFormat="1" ht="20.25" customHeight="1">
      <c r="A151" s="62" t="s">
        <v>215</v>
      </c>
      <c r="B151" s="94"/>
      <c r="C151" s="95"/>
      <c r="D151" s="95"/>
      <c r="E151" s="58" t="s">
        <v>33</v>
      </c>
      <c r="F151" s="8">
        <v>1.03</v>
      </c>
      <c r="G151" s="11">
        <v>456010</v>
      </c>
      <c r="H151" s="11">
        <v>0</v>
      </c>
      <c r="I151" s="87">
        <v>0</v>
      </c>
      <c r="J151" s="12">
        <v>0</v>
      </c>
      <c r="K151" s="18"/>
      <c r="L151" s="18"/>
      <c r="N151" s="50">
        <f t="shared" si="21"/>
        <v>456010</v>
      </c>
    </row>
    <row r="152" spans="1:14" ht="20.25" customHeight="1">
      <c r="A152" s="62" t="s">
        <v>216</v>
      </c>
      <c r="B152" s="94"/>
      <c r="C152" s="95"/>
      <c r="D152" s="95"/>
      <c r="E152" s="47" t="s">
        <v>34</v>
      </c>
      <c r="F152" s="45">
        <v>1.06</v>
      </c>
      <c r="G152" s="46">
        <f>G$151*$F152/$F$151</f>
        <v>469291.8446601942</v>
      </c>
      <c r="H152" s="46">
        <f>H$151*$F152/$F$151</f>
        <v>0</v>
      </c>
      <c r="I152" s="86">
        <f>I$151*$F152/$F$151</f>
        <v>0</v>
      </c>
      <c r="J152" s="44">
        <f>J$151*$F152/$F$151</f>
        <v>0</v>
      </c>
      <c r="N152" s="50">
        <f t="shared" si="21"/>
        <v>469291.8</v>
      </c>
    </row>
    <row r="153" spans="1:14" ht="20.25" customHeight="1">
      <c r="A153" s="62" t="s">
        <v>217</v>
      </c>
      <c r="B153" s="94">
        <v>2.4</v>
      </c>
      <c r="C153" s="96" t="s">
        <v>164</v>
      </c>
      <c r="D153" s="96"/>
      <c r="E153" s="47" t="s">
        <v>32</v>
      </c>
      <c r="F153" s="45">
        <v>1</v>
      </c>
      <c r="G153" s="46">
        <f>G$154*$F153/$F$154</f>
        <v>367656.31067961163</v>
      </c>
      <c r="H153" s="46">
        <f>H$154*$F153/$F$154</f>
        <v>0</v>
      </c>
      <c r="I153" s="86">
        <f>I$154*$F153/$F$154</f>
        <v>0</v>
      </c>
      <c r="J153" s="44">
        <f>J$154*$F153/$F$154</f>
        <v>0</v>
      </c>
      <c r="N153" s="50">
        <f t="shared" si="21"/>
        <v>367656.3</v>
      </c>
    </row>
    <row r="154" spans="1:14" s="3" customFormat="1" ht="20.25" customHeight="1">
      <c r="A154" s="62" t="s">
        <v>218</v>
      </c>
      <c r="B154" s="94"/>
      <c r="C154" s="96"/>
      <c r="D154" s="96"/>
      <c r="E154" s="58" t="s">
        <v>33</v>
      </c>
      <c r="F154" s="8">
        <v>1.03</v>
      </c>
      <c r="G154" s="11">
        <v>378686</v>
      </c>
      <c r="H154" s="11">
        <v>0</v>
      </c>
      <c r="I154" s="87">
        <v>0</v>
      </c>
      <c r="J154" s="12">
        <v>0</v>
      </c>
      <c r="K154" s="18"/>
      <c r="L154" s="18"/>
      <c r="N154" s="50">
        <f t="shared" si="21"/>
        <v>378686</v>
      </c>
    </row>
    <row r="155" spans="1:14" ht="20.25" customHeight="1">
      <c r="A155" s="62" t="s">
        <v>219</v>
      </c>
      <c r="B155" s="94"/>
      <c r="C155" s="96"/>
      <c r="D155" s="96"/>
      <c r="E155" s="47" t="s">
        <v>34</v>
      </c>
      <c r="F155" s="45">
        <v>1.06</v>
      </c>
      <c r="G155" s="46">
        <f>G$154*$F155/$F$154</f>
        <v>389715.68932038837</v>
      </c>
      <c r="H155" s="46">
        <f>H$154*$F155/$F$154</f>
        <v>0</v>
      </c>
      <c r="I155" s="86">
        <f>I$154*$F155/$F$154</f>
        <v>0</v>
      </c>
      <c r="J155" s="44">
        <f>J$154*$F155/$F$154</f>
        <v>0</v>
      </c>
      <c r="N155" s="50">
        <f t="shared" si="21"/>
        <v>389715.7</v>
      </c>
    </row>
    <row r="156" spans="1:14" ht="25.5" customHeight="1">
      <c r="A156" s="62"/>
      <c r="B156" s="21">
        <v>3</v>
      </c>
      <c r="C156" s="106" t="s">
        <v>166</v>
      </c>
      <c r="D156" s="107"/>
      <c r="E156" s="107"/>
      <c r="F156" s="107"/>
      <c r="G156" s="107"/>
      <c r="H156" s="107"/>
      <c r="I156" s="107"/>
      <c r="J156" s="108"/>
      <c r="N156" s="50">
        <f t="shared" si="21"/>
        <v>0</v>
      </c>
    </row>
    <row r="157" spans="1:14" ht="20.25" customHeight="1">
      <c r="A157" s="62" t="s">
        <v>220</v>
      </c>
      <c r="B157" s="94">
        <v>3.1</v>
      </c>
      <c r="C157" s="96" t="s">
        <v>44</v>
      </c>
      <c r="D157" s="96"/>
      <c r="E157" s="47" t="s">
        <v>32</v>
      </c>
      <c r="F157" s="45">
        <v>1</v>
      </c>
      <c r="G157" s="46">
        <f>G$158*$F157/$F$158</f>
        <v>484595.1456310679</v>
      </c>
      <c r="H157" s="46">
        <f>H$158*$F157/$F$158</f>
        <v>0</v>
      </c>
      <c r="I157" s="86">
        <f>I$158*$F157/$F$158</f>
        <v>0</v>
      </c>
      <c r="J157" s="44">
        <f>J$158*$F157/$F$158</f>
        <v>0</v>
      </c>
      <c r="N157" s="50">
        <f t="shared" si="21"/>
        <v>484595.1</v>
      </c>
    </row>
    <row r="158" spans="1:14" s="3" customFormat="1" ht="20.25" customHeight="1">
      <c r="A158" s="62" t="s">
        <v>221</v>
      </c>
      <c r="B158" s="94"/>
      <c r="C158" s="96"/>
      <c r="D158" s="96"/>
      <c r="E158" s="58" t="s">
        <v>33</v>
      </c>
      <c r="F158" s="8">
        <v>1.03</v>
      </c>
      <c r="G158" s="11">
        <v>499133</v>
      </c>
      <c r="H158" s="11">
        <v>0</v>
      </c>
      <c r="I158" s="87">
        <v>0</v>
      </c>
      <c r="J158" s="12">
        <v>0</v>
      </c>
      <c r="K158" s="18"/>
      <c r="L158" s="18"/>
      <c r="N158" s="50">
        <f t="shared" si="21"/>
        <v>499133</v>
      </c>
    </row>
    <row r="159" spans="1:14" ht="20.25" customHeight="1">
      <c r="A159" s="62" t="s">
        <v>222</v>
      </c>
      <c r="B159" s="94"/>
      <c r="C159" s="96"/>
      <c r="D159" s="96"/>
      <c r="E159" s="47" t="s">
        <v>34</v>
      </c>
      <c r="F159" s="45">
        <v>1.06</v>
      </c>
      <c r="G159" s="46">
        <f>G$158*$F159/$F$158</f>
        <v>513670.854368932</v>
      </c>
      <c r="H159" s="46">
        <f>H$158*$F159/$F$158</f>
        <v>0</v>
      </c>
      <c r="I159" s="86">
        <f>I$158*$F159/$F$158</f>
        <v>0</v>
      </c>
      <c r="J159" s="44">
        <f>J$158*$F159/$F$158</f>
        <v>0</v>
      </c>
      <c r="N159" s="50">
        <f t="shared" si="21"/>
        <v>513670.9</v>
      </c>
    </row>
    <row r="160" spans="1:14" ht="20.25" customHeight="1">
      <c r="A160" s="62" t="s">
        <v>223</v>
      </c>
      <c r="B160" s="94">
        <v>3.2</v>
      </c>
      <c r="C160" s="96" t="s">
        <v>162</v>
      </c>
      <c r="D160" s="96"/>
      <c r="E160" s="47" t="s">
        <v>32</v>
      </c>
      <c r="F160" s="45">
        <v>1</v>
      </c>
      <c r="G160" s="46">
        <f>G$161*$F160/$F$161</f>
        <v>470638.8349514563</v>
      </c>
      <c r="H160" s="46">
        <f>H$161*$F160/$F$161</f>
        <v>0</v>
      </c>
      <c r="I160" s="86">
        <f>I$161*$F160/$F$161</f>
        <v>0</v>
      </c>
      <c r="J160" s="44">
        <f>J$161*$F160/$F$161</f>
        <v>0</v>
      </c>
      <c r="N160" s="50">
        <f t="shared" si="21"/>
        <v>470638.8</v>
      </c>
    </row>
    <row r="161" spans="1:14" s="3" customFormat="1" ht="20.25" customHeight="1">
      <c r="A161" s="62" t="s">
        <v>224</v>
      </c>
      <c r="B161" s="94"/>
      <c r="C161" s="96"/>
      <c r="D161" s="96"/>
      <c r="E161" s="58" t="s">
        <v>33</v>
      </c>
      <c r="F161" s="8">
        <v>1.03</v>
      </c>
      <c r="G161" s="11">
        <v>484758</v>
      </c>
      <c r="H161" s="11">
        <v>0</v>
      </c>
      <c r="I161" s="87">
        <v>0</v>
      </c>
      <c r="J161" s="12">
        <v>0</v>
      </c>
      <c r="K161" s="18"/>
      <c r="L161" s="18"/>
      <c r="N161" s="50">
        <f t="shared" si="21"/>
        <v>484758</v>
      </c>
    </row>
    <row r="162" spans="1:14" ht="20.25" customHeight="1">
      <c r="A162" s="62" t="s">
        <v>225</v>
      </c>
      <c r="B162" s="94"/>
      <c r="C162" s="96"/>
      <c r="D162" s="96"/>
      <c r="E162" s="47" t="s">
        <v>34</v>
      </c>
      <c r="F162" s="45">
        <v>1.06</v>
      </c>
      <c r="G162" s="46">
        <f>G$161*$F162/$F$161</f>
        <v>498877.1650485437</v>
      </c>
      <c r="H162" s="46">
        <f>H$161*$F162/$F$161</f>
        <v>0</v>
      </c>
      <c r="I162" s="86">
        <f>I$161*$F162/$F$161</f>
        <v>0</v>
      </c>
      <c r="J162" s="44">
        <f>J$161*$F162/$F$161</f>
        <v>0</v>
      </c>
      <c r="N162" s="50">
        <f t="shared" si="21"/>
        <v>498877.2</v>
      </c>
    </row>
    <row r="163" spans="1:14" ht="20.25" customHeight="1">
      <c r="A163" s="62" t="s">
        <v>226</v>
      </c>
      <c r="B163" s="94">
        <v>3.3</v>
      </c>
      <c r="C163" s="95" t="s">
        <v>167</v>
      </c>
      <c r="D163" s="95"/>
      <c r="E163" s="47" t="s">
        <v>32</v>
      </c>
      <c r="F163" s="45">
        <v>1</v>
      </c>
      <c r="G163" s="46">
        <f>G$164*$F163/$F$164</f>
        <v>410004.854368932</v>
      </c>
      <c r="H163" s="46">
        <f>H$164*$F163/$F$164</f>
        <v>0</v>
      </c>
      <c r="I163" s="86">
        <f>I$164*$F163/$F$164</f>
        <v>0</v>
      </c>
      <c r="J163" s="44">
        <f>J$164*$F163/$F$164</f>
        <v>0</v>
      </c>
      <c r="N163" s="50">
        <f t="shared" si="21"/>
        <v>410004.9</v>
      </c>
    </row>
    <row r="164" spans="1:14" s="3" customFormat="1" ht="20.25" customHeight="1">
      <c r="A164" s="62" t="s">
        <v>227</v>
      </c>
      <c r="B164" s="94"/>
      <c r="C164" s="95"/>
      <c r="D164" s="95"/>
      <c r="E164" s="58" t="s">
        <v>33</v>
      </c>
      <c r="F164" s="8">
        <v>1.03</v>
      </c>
      <c r="G164" s="11">
        <v>422305</v>
      </c>
      <c r="H164" s="11">
        <v>0</v>
      </c>
      <c r="I164" s="87">
        <v>0</v>
      </c>
      <c r="J164" s="12">
        <v>0</v>
      </c>
      <c r="K164" s="18"/>
      <c r="L164" s="18"/>
      <c r="N164" s="50">
        <f t="shared" si="21"/>
        <v>422305</v>
      </c>
    </row>
    <row r="165" spans="1:14" ht="20.25" customHeight="1">
      <c r="A165" s="62" t="s">
        <v>228</v>
      </c>
      <c r="B165" s="94"/>
      <c r="C165" s="95"/>
      <c r="D165" s="95"/>
      <c r="E165" s="47" t="s">
        <v>34</v>
      </c>
      <c r="F165" s="45">
        <v>1.06</v>
      </c>
      <c r="G165" s="46">
        <f>G$164*$F165/$F$164</f>
        <v>434605.145631068</v>
      </c>
      <c r="H165" s="46">
        <f>H$164*$F165/$F$164</f>
        <v>0</v>
      </c>
      <c r="I165" s="86">
        <f>I$164*$F165/$F$164</f>
        <v>0</v>
      </c>
      <c r="J165" s="44">
        <f>J$164*$F165/$F$164</f>
        <v>0</v>
      </c>
      <c r="N165" s="50">
        <f t="shared" si="21"/>
        <v>434605.1</v>
      </c>
    </row>
    <row r="166" spans="1:14" ht="20.25" customHeight="1">
      <c r="A166" s="62" t="s">
        <v>229</v>
      </c>
      <c r="B166" s="94">
        <v>3.4</v>
      </c>
      <c r="C166" s="95" t="s">
        <v>163</v>
      </c>
      <c r="D166" s="95"/>
      <c r="E166" s="47" t="s">
        <v>32</v>
      </c>
      <c r="F166" s="45">
        <v>1</v>
      </c>
      <c r="G166" s="46">
        <f>G$167*$F166/$F$167</f>
        <v>461976.6990291262</v>
      </c>
      <c r="H166" s="46">
        <f>H$167*$F166/$F$167</f>
        <v>0</v>
      </c>
      <c r="I166" s="86">
        <f>I$167*$F166/$F$167</f>
        <v>0</v>
      </c>
      <c r="J166" s="44">
        <f>J$167*$F166/$F$167</f>
        <v>0</v>
      </c>
      <c r="N166" s="50">
        <f t="shared" si="21"/>
        <v>461976.7</v>
      </c>
    </row>
    <row r="167" spans="1:14" s="3" customFormat="1" ht="20.25" customHeight="1">
      <c r="A167" s="62" t="s">
        <v>230</v>
      </c>
      <c r="B167" s="94"/>
      <c r="C167" s="95"/>
      <c r="D167" s="95"/>
      <c r="E167" s="58" t="s">
        <v>33</v>
      </c>
      <c r="F167" s="8">
        <v>1.03</v>
      </c>
      <c r="G167" s="11">
        <v>475836</v>
      </c>
      <c r="H167" s="11">
        <v>0</v>
      </c>
      <c r="I167" s="87">
        <v>0</v>
      </c>
      <c r="J167" s="12">
        <v>0</v>
      </c>
      <c r="K167" s="18"/>
      <c r="L167" s="18"/>
      <c r="N167" s="50">
        <f t="shared" si="21"/>
        <v>475836</v>
      </c>
    </row>
    <row r="168" spans="1:14" ht="20.25" customHeight="1">
      <c r="A168" s="62" t="s">
        <v>231</v>
      </c>
      <c r="B168" s="94"/>
      <c r="C168" s="95"/>
      <c r="D168" s="95"/>
      <c r="E168" s="47" t="s">
        <v>34</v>
      </c>
      <c r="F168" s="45">
        <v>1.06</v>
      </c>
      <c r="G168" s="46">
        <f>G$167*$F168/$F$167</f>
        <v>489695.3009708738</v>
      </c>
      <c r="H168" s="46">
        <f>H$167*$F168/$F$167</f>
        <v>0</v>
      </c>
      <c r="I168" s="86">
        <f>I$167*$F168/$F$167</f>
        <v>0</v>
      </c>
      <c r="J168" s="44">
        <f>J$167*$F168/$F$167</f>
        <v>0</v>
      </c>
      <c r="N168" s="50">
        <f t="shared" si="21"/>
        <v>489695.3</v>
      </c>
    </row>
    <row r="169" spans="1:14" ht="20.25" customHeight="1">
      <c r="A169" s="62" t="s">
        <v>232</v>
      </c>
      <c r="B169" s="94">
        <v>3.5</v>
      </c>
      <c r="C169" s="96" t="s">
        <v>164</v>
      </c>
      <c r="D169" s="96"/>
      <c r="E169" s="47" t="s">
        <v>32</v>
      </c>
      <c r="F169" s="45">
        <v>1</v>
      </c>
      <c r="G169" s="46">
        <f>G$170*$F169/$F$170</f>
        <v>435509.70873786404</v>
      </c>
      <c r="H169" s="46">
        <f>H$170*$F169/$F$170</f>
        <v>0</v>
      </c>
      <c r="I169" s="86">
        <f>I$170*$F169/$F$170</f>
        <v>0</v>
      </c>
      <c r="J169" s="44">
        <f>J$170*$F169/$F$170</f>
        <v>0</v>
      </c>
      <c r="N169" s="50">
        <f t="shared" si="21"/>
        <v>435509.7</v>
      </c>
    </row>
    <row r="170" spans="1:14" s="3" customFormat="1" ht="20.25" customHeight="1">
      <c r="A170" s="62" t="s">
        <v>233</v>
      </c>
      <c r="B170" s="94"/>
      <c r="C170" s="96"/>
      <c r="D170" s="96"/>
      <c r="E170" s="58" t="s">
        <v>33</v>
      </c>
      <c r="F170" s="8">
        <v>1.03</v>
      </c>
      <c r="G170" s="11">
        <v>448575</v>
      </c>
      <c r="H170" s="11">
        <v>0</v>
      </c>
      <c r="I170" s="87">
        <v>0</v>
      </c>
      <c r="J170" s="12">
        <v>0</v>
      </c>
      <c r="K170" s="18"/>
      <c r="L170" s="18"/>
      <c r="N170" s="50">
        <f t="shared" si="21"/>
        <v>448575</v>
      </c>
    </row>
    <row r="171" spans="1:14" ht="20.25" customHeight="1">
      <c r="A171" s="62" t="s">
        <v>234</v>
      </c>
      <c r="B171" s="94"/>
      <c r="C171" s="96"/>
      <c r="D171" s="96"/>
      <c r="E171" s="47" t="s">
        <v>34</v>
      </c>
      <c r="F171" s="45">
        <v>1.06</v>
      </c>
      <c r="G171" s="46">
        <f>G$170*$F171/$F$170</f>
        <v>461640.2912621359</v>
      </c>
      <c r="H171" s="46">
        <f>H$170*$F171/$F$170</f>
        <v>0</v>
      </c>
      <c r="I171" s="86">
        <f>I$170*$F171/$F$170</f>
        <v>0</v>
      </c>
      <c r="J171" s="44">
        <f>J$170*$F171/$F$170</f>
        <v>0</v>
      </c>
      <c r="N171" s="50">
        <f t="shared" si="21"/>
        <v>461640.3</v>
      </c>
    </row>
    <row r="172" spans="1:14" ht="25.5" customHeight="1">
      <c r="A172" s="62"/>
      <c r="B172" s="21" t="s">
        <v>168</v>
      </c>
      <c r="C172" s="115" t="s">
        <v>169</v>
      </c>
      <c r="D172" s="116"/>
      <c r="E172" s="116"/>
      <c r="F172" s="116"/>
      <c r="G172" s="116"/>
      <c r="H172" s="116"/>
      <c r="I172" s="116"/>
      <c r="J172" s="117"/>
      <c r="N172" s="50">
        <f t="shared" si="21"/>
        <v>0</v>
      </c>
    </row>
    <row r="173" spans="1:14" ht="25.5" customHeight="1">
      <c r="A173" s="62"/>
      <c r="B173" s="21">
        <v>1</v>
      </c>
      <c r="C173" s="106" t="s">
        <v>170</v>
      </c>
      <c r="D173" s="107"/>
      <c r="E173" s="107"/>
      <c r="F173" s="107"/>
      <c r="G173" s="107"/>
      <c r="H173" s="107"/>
      <c r="I173" s="107"/>
      <c r="J173" s="108"/>
      <c r="N173" s="50">
        <f t="shared" si="21"/>
        <v>0</v>
      </c>
    </row>
    <row r="174" spans="1:14" ht="20.25" customHeight="1">
      <c r="A174" s="62" t="s">
        <v>235</v>
      </c>
      <c r="B174" s="94">
        <v>1.1</v>
      </c>
      <c r="C174" s="96" t="s">
        <v>171</v>
      </c>
      <c r="D174" s="96"/>
      <c r="E174" s="47" t="s">
        <v>32</v>
      </c>
      <c r="F174" s="45">
        <v>1</v>
      </c>
      <c r="G174" s="46">
        <f>G$175*$F174/$F$175</f>
        <v>0</v>
      </c>
      <c r="H174" s="46">
        <f>H$175*$F174/$F$175</f>
        <v>0</v>
      </c>
      <c r="I174" s="86">
        <f>I$175*$F174/$F$175</f>
        <v>0</v>
      </c>
      <c r="J174" s="44">
        <f>J$175*$F174/$F$175</f>
        <v>0</v>
      </c>
      <c r="N174" s="50">
        <f t="shared" si="21"/>
        <v>0</v>
      </c>
    </row>
    <row r="175" spans="1:14" s="3" customFormat="1" ht="20.25" customHeight="1">
      <c r="A175" s="62" t="s">
        <v>236</v>
      </c>
      <c r="B175" s="94"/>
      <c r="C175" s="96"/>
      <c r="D175" s="96"/>
      <c r="E175" s="58" t="s">
        <v>33</v>
      </c>
      <c r="F175" s="8">
        <v>1.02</v>
      </c>
      <c r="G175" s="11">
        <v>0</v>
      </c>
      <c r="H175" s="11">
        <v>0</v>
      </c>
      <c r="I175" s="87">
        <v>0</v>
      </c>
      <c r="J175" s="12">
        <v>0</v>
      </c>
      <c r="K175" s="18"/>
      <c r="L175" s="18"/>
      <c r="N175" s="50">
        <f t="shared" si="21"/>
        <v>0</v>
      </c>
    </row>
    <row r="176" spans="1:14" ht="20.25" customHeight="1">
      <c r="A176" s="62" t="s">
        <v>237</v>
      </c>
      <c r="B176" s="94"/>
      <c r="C176" s="96"/>
      <c r="D176" s="96"/>
      <c r="E176" s="47" t="s">
        <v>34</v>
      </c>
      <c r="F176" s="45">
        <v>1.04</v>
      </c>
      <c r="G176" s="46">
        <f>G$175*$F176/$F$175</f>
        <v>0</v>
      </c>
      <c r="H176" s="46">
        <f>H$175*$F176/$F$175</f>
        <v>0</v>
      </c>
      <c r="I176" s="86">
        <f>I$175*$F176/$F$175</f>
        <v>0</v>
      </c>
      <c r="J176" s="44">
        <f>J$175*$F176/$F$175</f>
        <v>0</v>
      </c>
      <c r="N176" s="50">
        <f t="shared" si="21"/>
        <v>0</v>
      </c>
    </row>
    <row r="177" spans="1:14" ht="20.25" customHeight="1">
      <c r="A177" s="62" t="s">
        <v>238</v>
      </c>
      <c r="B177" s="94">
        <v>1.2</v>
      </c>
      <c r="C177" s="95" t="s">
        <v>172</v>
      </c>
      <c r="D177" s="96"/>
      <c r="E177" s="47" t="s">
        <v>32</v>
      </c>
      <c r="F177" s="45">
        <v>1</v>
      </c>
      <c r="G177" s="46">
        <f>G$178*$F177/$F$178</f>
        <v>0</v>
      </c>
      <c r="H177" s="46">
        <f>H$178*$F177/$F$178</f>
        <v>0</v>
      </c>
      <c r="I177" s="86">
        <f>I$178*$F177/$F$178</f>
        <v>0</v>
      </c>
      <c r="J177" s="44">
        <f>J$178*$F177/$F$178</f>
        <v>0</v>
      </c>
      <c r="N177" s="50">
        <f t="shared" si="21"/>
        <v>0</v>
      </c>
    </row>
    <row r="178" spans="1:14" s="3" customFormat="1" ht="20.25" customHeight="1">
      <c r="A178" s="62" t="s">
        <v>239</v>
      </c>
      <c r="B178" s="94"/>
      <c r="C178" s="96"/>
      <c r="D178" s="96"/>
      <c r="E178" s="58" t="s">
        <v>33</v>
      </c>
      <c r="F178" s="8">
        <v>1.02</v>
      </c>
      <c r="G178" s="11">
        <v>0</v>
      </c>
      <c r="H178" s="11">
        <v>0</v>
      </c>
      <c r="I178" s="87">
        <v>0</v>
      </c>
      <c r="J178" s="12">
        <v>0</v>
      </c>
      <c r="K178" s="18"/>
      <c r="L178" s="18"/>
      <c r="N178" s="50">
        <f t="shared" si="21"/>
        <v>0</v>
      </c>
    </row>
    <row r="179" spans="1:14" ht="20.25" customHeight="1">
      <c r="A179" s="62" t="s">
        <v>240</v>
      </c>
      <c r="B179" s="94"/>
      <c r="C179" s="96"/>
      <c r="D179" s="96"/>
      <c r="E179" s="47" t="s">
        <v>34</v>
      </c>
      <c r="F179" s="45">
        <v>1.04</v>
      </c>
      <c r="G179" s="46">
        <f>G$178*$F179/$F$178</f>
        <v>0</v>
      </c>
      <c r="H179" s="46">
        <f>H$178*$F179/$F$178</f>
        <v>0</v>
      </c>
      <c r="I179" s="86">
        <f>I$178*$F179/$F$178</f>
        <v>0</v>
      </c>
      <c r="J179" s="44">
        <f>J$178*$F179/$F$178</f>
        <v>0</v>
      </c>
      <c r="N179" s="50">
        <f aca="true" t="shared" si="24" ref="N179:N214">ROUND(IF($N$8=1,$G179,IF($N$8=2,$H179,IF($N$8=3,$I179,IF($N$8=4,$J179,IF($N$8=5,$K179,IF($N$8=6,$L179)))))),1)</f>
        <v>0</v>
      </c>
    </row>
    <row r="180" spans="1:14" ht="20.25" customHeight="1">
      <c r="A180" s="62" t="s">
        <v>241</v>
      </c>
      <c r="B180" s="94">
        <v>1.3</v>
      </c>
      <c r="C180" s="95" t="s">
        <v>173</v>
      </c>
      <c r="D180" s="95"/>
      <c r="E180" s="47" t="s">
        <v>32</v>
      </c>
      <c r="F180" s="45">
        <v>1</v>
      </c>
      <c r="G180" s="46">
        <f>G$181*$F180/$F$181</f>
        <v>0</v>
      </c>
      <c r="H180" s="46">
        <f>H$181*$F180/$F$181</f>
        <v>0</v>
      </c>
      <c r="I180" s="86">
        <f>I$181*$F180/$F$181</f>
        <v>0</v>
      </c>
      <c r="J180" s="44">
        <f>J$181*$F180/$F$181</f>
        <v>0</v>
      </c>
      <c r="N180" s="50">
        <f t="shared" si="24"/>
        <v>0</v>
      </c>
    </row>
    <row r="181" spans="1:14" s="3" customFormat="1" ht="20.25" customHeight="1">
      <c r="A181" s="62" t="s">
        <v>242</v>
      </c>
      <c r="B181" s="94"/>
      <c r="C181" s="95"/>
      <c r="D181" s="95"/>
      <c r="E181" s="58" t="s">
        <v>33</v>
      </c>
      <c r="F181" s="8">
        <v>1.02</v>
      </c>
      <c r="G181" s="11">
        <v>0</v>
      </c>
      <c r="H181" s="11">
        <v>0</v>
      </c>
      <c r="I181" s="87">
        <v>0</v>
      </c>
      <c r="J181" s="12">
        <v>0</v>
      </c>
      <c r="K181" s="18"/>
      <c r="L181" s="18"/>
      <c r="N181" s="50">
        <f t="shared" si="24"/>
        <v>0</v>
      </c>
    </row>
    <row r="182" spans="1:14" ht="20.25" customHeight="1">
      <c r="A182" s="62" t="s">
        <v>243</v>
      </c>
      <c r="B182" s="94"/>
      <c r="C182" s="95"/>
      <c r="D182" s="95"/>
      <c r="E182" s="47" t="s">
        <v>34</v>
      </c>
      <c r="F182" s="45">
        <v>1.04</v>
      </c>
      <c r="G182" s="46">
        <f>G$181*$F182/$F$181</f>
        <v>0</v>
      </c>
      <c r="H182" s="46">
        <f>H$181*$F182/$F$181</f>
        <v>0</v>
      </c>
      <c r="I182" s="86">
        <f>I$181*$F182/$F$181</f>
        <v>0</v>
      </c>
      <c r="J182" s="44">
        <f>J$181*$F182/$F$181</f>
        <v>0</v>
      </c>
      <c r="N182" s="50">
        <f t="shared" si="24"/>
        <v>0</v>
      </c>
    </row>
    <row r="183" spans="1:14" ht="20.25" customHeight="1">
      <c r="A183" s="62" t="s">
        <v>244</v>
      </c>
      <c r="B183" s="94">
        <v>1.4</v>
      </c>
      <c r="C183" s="95" t="s">
        <v>174</v>
      </c>
      <c r="D183" s="95"/>
      <c r="E183" s="47" t="s">
        <v>32</v>
      </c>
      <c r="F183" s="45">
        <v>1</v>
      </c>
      <c r="G183" s="46">
        <f>G$184*$F183/$F$184</f>
        <v>0</v>
      </c>
      <c r="H183" s="46">
        <f>H$184*$F183/$F$184</f>
        <v>0</v>
      </c>
      <c r="I183" s="86">
        <f>I$184*$F183/$F$184</f>
        <v>0</v>
      </c>
      <c r="J183" s="44">
        <f>J$184*$F183/$F$184</f>
        <v>0</v>
      </c>
      <c r="N183" s="50">
        <f t="shared" si="24"/>
        <v>0</v>
      </c>
    </row>
    <row r="184" spans="1:14" s="3" customFormat="1" ht="20.25" customHeight="1">
      <c r="A184" s="62" t="s">
        <v>245</v>
      </c>
      <c r="B184" s="94"/>
      <c r="C184" s="95"/>
      <c r="D184" s="95"/>
      <c r="E184" s="58" t="s">
        <v>33</v>
      </c>
      <c r="F184" s="8">
        <v>1.02</v>
      </c>
      <c r="G184" s="11">
        <v>0</v>
      </c>
      <c r="H184" s="11">
        <v>0</v>
      </c>
      <c r="I184" s="87">
        <v>0</v>
      </c>
      <c r="J184" s="12">
        <v>0</v>
      </c>
      <c r="K184" s="18"/>
      <c r="L184" s="18"/>
      <c r="N184" s="50">
        <f t="shared" si="24"/>
        <v>0</v>
      </c>
    </row>
    <row r="185" spans="1:14" ht="20.25" customHeight="1">
      <c r="A185" s="62" t="s">
        <v>246</v>
      </c>
      <c r="B185" s="94"/>
      <c r="C185" s="95"/>
      <c r="D185" s="95"/>
      <c r="E185" s="47" t="s">
        <v>34</v>
      </c>
      <c r="F185" s="45">
        <v>1.04</v>
      </c>
      <c r="G185" s="46">
        <f>G$184*$F185/$F$184</f>
        <v>0</v>
      </c>
      <c r="H185" s="46">
        <f>H$184*$F185/$F$184</f>
        <v>0</v>
      </c>
      <c r="I185" s="86">
        <f>I$184*$F185/$F$184</f>
        <v>0</v>
      </c>
      <c r="J185" s="44">
        <f>J$184*$F185/$F$184</f>
        <v>0</v>
      </c>
      <c r="N185" s="50">
        <f t="shared" si="24"/>
        <v>0</v>
      </c>
    </row>
    <row r="186" spans="1:14" ht="20.25" customHeight="1">
      <c r="A186" s="62" t="s">
        <v>247</v>
      </c>
      <c r="B186" s="94">
        <v>1.5</v>
      </c>
      <c r="C186" s="95" t="s">
        <v>175</v>
      </c>
      <c r="D186" s="96"/>
      <c r="E186" s="47" t="s">
        <v>32</v>
      </c>
      <c r="F186" s="45">
        <v>1</v>
      </c>
      <c r="G186" s="46">
        <f>G$187*$F186/$F$187</f>
        <v>0</v>
      </c>
      <c r="H186" s="46">
        <f>H$187*$F186/$F$187</f>
        <v>0</v>
      </c>
      <c r="I186" s="86">
        <f>I$187*$F186/$F$187</f>
        <v>0</v>
      </c>
      <c r="J186" s="44">
        <f>J$187*$F186/$F$187</f>
        <v>0</v>
      </c>
      <c r="N186" s="50">
        <f t="shared" si="24"/>
        <v>0</v>
      </c>
    </row>
    <row r="187" spans="1:14" s="3" customFormat="1" ht="20.25" customHeight="1">
      <c r="A187" s="62" t="s">
        <v>248</v>
      </c>
      <c r="B187" s="94"/>
      <c r="C187" s="96"/>
      <c r="D187" s="96"/>
      <c r="E187" s="58" t="s">
        <v>33</v>
      </c>
      <c r="F187" s="8">
        <v>1.02</v>
      </c>
      <c r="G187" s="11">
        <v>0</v>
      </c>
      <c r="H187" s="11">
        <v>0</v>
      </c>
      <c r="I187" s="87">
        <v>0</v>
      </c>
      <c r="J187" s="12">
        <v>0</v>
      </c>
      <c r="K187" s="18"/>
      <c r="L187" s="18"/>
      <c r="N187" s="50">
        <f t="shared" si="24"/>
        <v>0</v>
      </c>
    </row>
    <row r="188" spans="1:14" ht="20.25" customHeight="1">
      <c r="A188" s="62" t="s">
        <v>249</v>
      </c>
      <c r="B188" s="94"/>
      <c r="C188" s="96"/>
      <c r="D188" s="96"/>
      <c r="E188" s="47" t="s">
        <v>34</v>
      </c>
      <c r="F188" s="45">
        <v>1.04</v>
      </c>
      <c r="G188" s="46">
        <f>G$187*$F188/$F$187</f>
        <v>0</v>
      </c>
      <c r="H188" s="46">
        <f>H$187*$F188/$F$187</f>
        <v>0</v>
      </c>
      <c r="I188" s="86">
        <f>I$187*$F188/$F$187</f>
        <v>0</v>
      </c>
      <c r="J188" s="44">
        <f>J$187*$F188/$F$187</f>
        <v>0</v>
      </c>
      <c r="N188" s="50">
        <f t="shared" si="24"/>
        <v>0</v>
      </c>
    </row>
    <row r="189" spans="1:14" ht="25.5" customHeight="1">
      <c r="A189" s="62"/>
      <c r="B189" s="21">
        <v>2</v>
      </c>
      <c r="C189" s="106" t="s">
        <v>176</v>
      </c>
      <c r="D189" s="107"/>
      <c r="E189" s="107"/>
      <c r="F189" s="107"/>
      <c r="G189" s="107"/>
      <c r="H189" s="107"/>
      <c r="I189" s="107"/>
      <c r="J189" s="108"/>
      <c r="N189" s="50">
        <f t="shared" si="24"/>
        <v>0</v>
      </c>
    </row>
    <row r="190" spans="1:14" ht="20.25" customHeight="1">
      <c r="A190" s="62" t="s">
        <v>250</v>
      </c>
      <c r="B190" s="94">
        <v>2.1</v>
      </c>
      <c r="C190" s="96" t="s">
        <v>171</v>
      </c>
      <c r="D190" s="96"/>
      <c r="E190" s="47" t="s">
        <v>32</v>
      </c>
      <c r="F190" s="45">
        <v>1</v>
      </c>
      <c r="G190" s="46">
        <f>G$191*$F190/$F$191</f>
        <v>0</v>
      </c>
      <c r="H190" s="46">
        <f>H$191*$F190/$F$191</f>
        <v>0</v>
      </c>
      <c r="I190" s="86">
        <f>I$191*$F190/$F$191</f>
        <v>0</v>
      </c>
      <c r="J190" s="44">
        <f>J$191*$F190/$F$191</f>
        <v>0</v>
      </c>
      <c r="N190" s="50">
        <f t="shared" si="24"/>
        <v>0</v>
      </c>
    </row>
    <row r="191" spans="1:14" s="3" customFormat="1" ht="20.25" customHeight="1">
      <c r="A191" s="62" t="s">
        <v>251</v>
      </c>
      <c r="B191" s="94"/>
      <c r="C191" s="96"/>
      <c r="D191" s="96"/>
      <c r="E191" s="58" t="s">
        <v>33</v>
      </c>
      <c r="F191" s="8">
        <v>1.02</v>
      </c>
      <c r="G191" s="11">
        <v>0</v>
      </c>
      <c r="H191" s="11">
        <v>0</v>
      </c>
      <c r="I191" s="87">
        <v>0</v>
      </c>
      <c r="J191" s="12">
        <v>0</v>
      </c>
      <c r="K191" s="18"/>
      <c r="L191" s="18"/>
      <c r="N191" s="50">
        <f t="shared" si="24"/>
        <v>0</v>
      </c>
    </row>
    <row r="192" spans="1:14" ht="20.25" customHeight="1">
      <c r="A192" s="62" t="s">
        <v>252</v>
      </c>
      <c r="B192" s="94"/>
      <c r="C192" s="96"/>
      <c r="D192" s="96"/>
      <c r="E192" s="47" t="s">
        <v>34</v>
      </c>
      <c r="F192" s="45">
        <v>1.04</v>
      </c>
      <c r="G192" s="46">
        <f>G$191*$F192/$F$191</f>
        <v>0</v>
      </c>
      <c r="H192" s="46">
        <f>H$191*$F192/$F$191</f>
        <v>0</v>
      </c>
      <c r="I192" s="86">
        <f>I$191*$F192/$F$191</f>
        <v>0</v>
      </c>
      <c r="J192" s="44">
        <f>J$191*$F192/$F$191</f>
        <v>0</v>
      </c>
      <c r="N192" s="50">
        <f t="shared" si="24"/>
        <v>0</v>
      </c>
    </row>
    <row r="193" spans="1:14" ht="20.25" customHeight="1">
      <c r="A193" s="62" t="s">
        <v>253</v>
      </c>
      <c r="B193" s="94">
        <v>2.2</v>
      </c>
      <c r="C193" s="95" t="s">
        <v>172</v>
      </c>
      <c r="D193" s="96"/>
      <c r="E193" s="47" t="s">
        <v>32</v>
      </c>
      <c r="F193" s="45">
        <v>1</v>
      </c>
      <c r="G193" s="46">
        <f>G$194*$F193/$F$194</f>
        <v>0</v>
      </c>
      <c r="H193" s="46">
        <f>H$194*$F193/$F$194</f>
        <v>0</v>
      </c>
      <c r="I193" s="86">
        <f>I$194*$F193/$F$194</f>
        <v>0</v>
      </c>
      <c r="J193" s="44">
        <f>J$194*$F193/$F$194</f>
        <v>0</v>
      </c>
      <c r="N193" s="50">
        <f t="shared" si="24"/>
        <v>0</v>
      </c>
    </row>
    <row r="194" spans="1:14" s="3" customFormat="1" ht="20.25" customHeight="1">
      <c r="A194" s="62" t="s">
        <v>254</v>
      </c>
      <c r="B194" s="94"/>
      <c r="C194" s="96"/>
      <c r="D194" s="96"/>
      <c r="E194" s="58" t="s">
        <v>33</v>
      </c>
      <c r="F194" s="8">
        <v>1.02</v>
      </c>
      <c r="G194" s="11">
        <v>0</v>
      </c>
      <c r="H194" s="11">
        <v>0</v>
      </c>
      <c r="I194" s="87">
        <v>0</v>
      </c>
      <c r="J194" s="12">
        <v>0</v>
      </c>
      <c r="K194" s="18"/>
      <c r="L194" s="18"/>
      <c r="N194" s="50">
        <f t="shared" si="24"/>
        <v>0</v>
      </c>
    </row>
    <row r="195" spans="1:14" ht="20.25" customHeight="1">
      <c r="A195" s="62" t="s">
        <v>255</v>
      </c>
      <c r="B195" s="94"/>
      <c r="C195" s="96"/>
      <c r="D195" s="96"/>
      <c r="E195" s="47" t="s">
        <v>34</v>
      </c>
      <c r="F195" s="45">
        <v>1.04</v>
      </c>
      <c r="G195" s="46">
        <f>G$194*$F195/$F$194</f>
        <v>0</v>
      </c>
      <c r="H195" s="46">
        <f>H$194*$F195/$F$194</f>
        <v>0</v>
      </c>
      <c r="I195" s="86">
        <f>I$194*$F195/$F$194</f>
        <v>0</v>
      </c>
      <c r="J195" s="44">
        <f>J$194*$F195/$F$194</f>
        <v>0</v>
      </c>
      <c r="N195" s="50">
        <f t="shared" si="24"/>
        <v>0</v>
      </c>
    </row>
    <row r="196" spans="1:14" ht="20.25" customHeight="1">
      <c r="A196" s="62" t="s">
        <v>256</v>
      </c>
      <c r="B196" s="94">
        <v>2.3</v>
      </c>
      <c r="C196" s="95" t="s">
        <v>173</v>
      </c>
      <c r="D196" s="95"/>
      <c r="E196" s="47" t="s">
        <v>32</v>
      </c>
      <c r="F196" s="45">
        <v>1</v>
      </c>
      <c r="G196" s="46">
        <f>G$197*$F196/$F$197</f>
        <v>0</v>
      </c>
      <c r="H196" s="46">
        <f>H$197*$F196/$F$197</f>
        <v>0</v>
      </c>
      <c r="I196" s="86">
        <f>I$197*$F196/$F$197</f>
        <v>0</v>
      </c>
      <c r="J196" s="44">
        <f>J$197*$F196/$F$197</f>
        <v>0</v>
      </c>
      <c r="N196" s="50">
        <f t="shared" si="24"/>
        <v>0</v>
      </c>
    </row>
    <row r="197" spans="1:14" s="3" customFormat="1" ht="20.25" customHeight="1">
      <c r="A197" s="62" t="s">
        <v>257</v>
      </c>
      <c r="B197" s="94"/>
      <c r="C197" s="95"/>
      <c r="D197" s="95"/>
      <c r="E197" s="58" t="s">
        <v>33</v>
      </c>
      <c r="F197" s="8">
        <v>1.02</v>
      </c>
      <c r="G197" s="11">
        <v>0</v>
      </c>
      <c r="H197" s="11">
        <v>0</v>
      </c>
      <c r="I197" s="87">
        <v>0</v>
      </c>
      <c r="J197" s="12">
        <v>0</v>
      </c>
      <c r="K197" s="18"/>
      <c r="L197" s="18"/>
      <c r="N197" s="50">
        <f t="shared" si="24"/>
        <v>0</v>
      </c>
    </row>
    <row r="198" spans="1:14" ht="20.25" customHeight="1">
      <c r="A198" s="62" t="s">
        <v>258</v>
      </c>
      <c r="B198" s="94"/>
      <c r="C198" s="95"/>
      <c r="D198" s="95"/>
      <c r="E198" s="47" t="s">
        <v>34</v>
      </c>
      <c r="F198" s="45">
        <v>1.04</v>
      </c>
      <c r="G198" s="46">
        <f>G$197*$F198/$F$197</f>
        <v>0</v>
      </c>
      <c r="H198" s="46">
        <f>H$197*$F198/$F$197</f>
        <v>0</v>
      </c>
      <c r="I198" s="86">
        <f>I$197*$F198/$F$197</f>
        <v>0</v>
      </c>
      <c r="J198" s="44">
        <f>J$197*$F198/$F$197</f>
        <v>0</v>
      </c>
      <c r="N198" s="50">
        <f t="shared" si="24"/>
        <v>0</v>
      </c>
    </row>
    <row r="199" spans="1:14" ht="20.25" customHeight="1">
      <c r="A199" s="62" t="s">
        <v>259</v>
      </c>
      <c r="B199" s="94">
        <v>2.4</v>
      </c>
      <c r="C199" s="95" t="s">
        <v>174</v>
      </c>
      <c r="D199" s="95"/>
      <c r="E199" s="47" t="s">
        <v>32</v>
      </c>
      <c r="F199" s="45">
        <v>1</v>
      </c>
      <c r="G199" s="46">
        <f>G$200*$F199/$F$200</f>
        <v>0</v>
      </c>
      <c r="H199" s="46">
        <f>H$200*$F199/$F$200</f>
        <v>0</v>
      </c>
      <c r="I199" s="86">
        <f>I$200*$F199/$F$200</f>
        <v>0</v>
      </c>
      <c r="J199" s="44">
        <f>J$200*$F199/$F$200</f>
        <v>0</v>
      </c>
      <c r="N199" s="50">
        <f t="shared" si="24"/>
        <v>0</v>
      </c>
    </row>
    <row r="200" spans="1:14" s="3" customFormat="1" ht="20.25" customHeight="1">
      <c r="A200" s="62" t="s">
        <v>260</v>
      </c>
      <c r="B200" s="94"/>
      <c r="C200" s="95"/>
      <c r="D200" s="95"/>
      <c r="E200" s="58" t="s">
        <v>33</v>
      </c>
      <c r="F200" s="8">
        <v>1.02</v>
      </c>
      <c r="G200" s="11">
        <v>0</v>
      </c>
      <c r="H200" s="11">
        <v>0</v>
      </c>
      <c r="I200" s="87">
        <v>0</v>
      </c>
      <c r="J200" s="12">
        <v>0</v>
      </c>
      <c r="K200" s="18"/>
      <c r="L200" s="18"/>
      <c r="N200" s="50">
        <f t="shared" si="24"/>
        <v>0</v>
      </c>
    </row>
    <row r="201" spans="1:14" ht="20.25" customHeight="1">
      <c r="A201" s="62" t="s">
        <v>261</v>
      </c>
      <c r="B201" s="94"/>
      <c r="C201" s="95"/>
      <c r="D201" s="95"/>
      <c r="E201" s="47" t="s">
        <v>34</v>
      </c>
      <c r="F201" s="45">
        <v>1.04</v>
      </c>
      <c r="G201" s="46">
        <f>G$200*$F201/$F$200</f>
        <v>0</v>
      </c>
      <c r="H201" s="46">
        <f>H$200*$F201/$F$200</f>
        <v>0</v>
      </c>
      <c r="I201" s="86">
        <f>I$200*$F201/$F$200</f>
        <v>0</v>
      </c>
      <c r="J201" s="44">
        <f>J$200*$F201/$F$200</f>
        <v>0</v>
      </c>
      <c r="N201" s="50">
        <f t="shared" si="24"/>
        <v>0</v>
      </c>
    </row>
    <row r="202" spans="1:14" ht="20.25" customHeight="1">
      <c r="A202" s="62" t="s">
        <v>262</v>
      </c>
      <c r="B202" s="94">
        <v>2.5</v>
      </c>
      <c r="C202" s="95" t="s">
        <v>175</v>
      </c>
      <c r="D202" s="96"/>
      <c r="E202" s="47" t="s">
        <v>32</v>
      </c>
      <c r="F202" s="45">
        <v>1</v>
      </c>
      <c r="G202" s="46">
        <f>G$203*$F202/$F$203</f>
        <v>0</v>
      </c>
      <c r="H202" s="46">
        <f>H$203*$F202/$F$203</f>
        <v>0</v>
      </c>
      <c r="I202" s="86">
        <f>I$203*$F202/$F$203</f>
        <v>0</v>
      </c>
      <c r="J202" s="44">
        <f>J$203*$F202/$F$203</f>
        <v>0</v>
      </c>
      <c r="N202" s="50">
        <f t="shared" si="24"/>
        <v>0</v>
      </c>
    </row>
    <row r="203" spans="1:14" s="3" customFormat="1" ht="20.25" customHeight="1">
      <c r="A203" s="62" t="s">
        <v>263</v>
      </c>
      <c r="B203" s="94"/>
      <c r="C203" s="96"/>
      <c r="D203" s="96"/>
      <c r="E203" s="58" t="s">
        <v>33</v>
      </c>
      <c r="F203" s="8">
        <v>1.02</v>
      </c>
      <c r="G203" s="11">
        <v>0</v>
      </c>
      <c r="H203" s="11">
        <v>0</v>
      </c>
      <c r="I203" s="87">
        <v>0</v>
      </c>
      <c r="J203" s="12">
        <v>0</v>
      </c>
      <c r="K203" s="18"/>
      <c r="L203" s="18"/>
      <c r="N203" s="50">
        <f t="shared" si="24"/>
        <v>0</v>
      </c>
    </row>
    <row r="204" spans="1:14" ht="20.25" customHeight="1">
      <c r="A204" s="62" t="s">
        <v>264</v>
      </c>
      <c r="B204" s="94"/>
      <c r="C204" s="96"/>
      <c r="D204" s="96"/>
      <c r="E204" s="47" t="s">
        <v>34</v>
      </c>
      <c r="F204" s="45">
        <v>1.04</v>
      </c>
      <c r="G204" s="46">
        <f>G$203*$F204/$F$203</f>
        <v>0</v>
      </c>
      <c r="H204" s="46">
        <f>H$203*$F204/$F$203</f>
        <v>0</v>
      </c>
      <c r="I204" s="86">
        <f>I$203*$F204/$F$203</f>
        <v>0</v>
      </c>
      <c r="J204" s="44">
        <f>J$203*$F204/$F$203</f>
        <v>0</v>
      </c>
      <c r="N204" s="50">
        <f t="shared" si="24"/>
        <v>0</v>
      </c>
    </row>
    <row r="205" spans="1:14" ht="20.25" customHeight="1">
      <c r="A205" s="62" t="s">
        <v>114</v>
      </c>
      <c r="B205" s="94" t="s">
        <v>327</v>
      </c>
      <c r="C205" s="95" t="s">
        <v>43</v>
      </c>
      <c r="D205" s="95"/>
      <c r="E205" s="47" t="s">
        <v>37</v>
      </c>
      <c r="F205" s="45">
        <v>1</v>
      </c>
      <c r="G205" s="46">
        <f>G$206*$F205/$F$206</f>
        <v>536363.6363636364</v>
      </c>
      <c r="H205" s="46">
        <f>H$206*$F205/$F$206</f>
        <v>0</v>
      </c>
      <c r="I205" s="46">
        <f>I$206*$F205/$F$206</f>
        <v>0</v>
      </c>
      <c r="J205" s="44">
        <f>J$206*$F205/$F$206</f>
        <v>0</v>
      </c>
      <c r="N205" s="50">
        <f t="shared" si="24"/>
        <v>536363.6</v>
      </c>
    </row>
    <row r="206" spans="1:14" s="3" customFormat="1" ht="20.25" customHeight="1">
      <c r="A206" s="62" t="s">
        <v>115</v>
      </c>
      <c r="B206" s="94"/>
      <c r="C206" s="95"/>
      <c r="D206" s="95"/>
      <c r="E206" s="91" t="s">
        <v>38</v>
      </c>
      <c r="F206" s="8">
        <v>1.1</v>
      </c>
      <c r="G206" s="11">
        <v>590000</v>
      </c>
      <c r="H206" s="11">
        <v>0</v>
      </c>
      <c r="I206" s="87">
        <v>0</v>
      </c>
      <c r="J206" s="12">
        <v>0</v>
      </c>
      <c r="K206" s="18"/>
      <c r="L206" s="18"/>
      <c r="N206" s="50">
        <f t="shared" si="24"/>
        <v>590000</v>
      </c>
    </row>
    <row r="207" spans="1:14" ht="20.25" customHeight="1">
      <c r="A207" s="62" t="s">
        <v>116</v>
      </c>
      <c r="B207" s="94"/>
      <c r="C207" s="95"/>
      <c r="D207" s="95"/>
      <c r="E207" s="47" t="s">
        <v>39</v>
      </c>
      <c r="F207" s="45">
        <v>1.24</v>
      </c>
      <c r="G207" s="46">
        <f aca="true" t="shared" si="25" ref="G207:J208">G$206*$F207/$F$206</f>
        <v>665090.9090909091</v>
      </c>
      <c r="H207" s="46">
        <f t="shared" si="25"/>
        <v>0</v>
      </c>
      <c r="I207" s="46">
        <f t="shared" si="25"/>
        <v>0</v>
      </c>
      <c r="J207" s="44">
        <f t="shared" si="25"/>
        <v>0</v>
      </c>
      <c r="N207" s="50">
        <f t="shared" si="24"/>
        <v>665090.9</v>
      </c>
    </row>
    <row r="208" spans="1:14" ht="20.25" customHeight="1">
      <c r="A208" s="90" t="s">
        <v>117</v>
      </c>
      <c r="B208" s="94"/>
      <c r="C208" s="95"/>
      <c r="D208" s="95"/>
      <c r="E208" s="47" t="s">
        <v>40</v>
      </c>
      <c r="F208" s="45">
        <v>1.39</v>
      </c>
      <c r="G208" s="46">
        <f t="shared" si="25"/>
        <v>745545.4545454545</v>
      </c>
      <c r="H208" s="46">
        <f t="shared" si="25"/>
        <v>0</v>
      </c>
      <c r="I208" s="46">
        <f t="shared" si="25"/>
        <v>0</v>
      </c>
      <c r="J208" s="44">
        <f t="shared" si="25"/>
        <v>0</v>
      </c>
      <c r="N208" s="50">
        <f t="shared" si="24"/>
        <v>745545.5</v>
      </c>
    </row>
    <row r="209" spans="1:14" ht="20.25" customHeight="1">
      <c r="A209" s="62" t="s">
        <v>282</v>
      </c>
      <c r="B209" s="94" t="s">
        <v>280</v>
      </c>
      <c r="C209" s="95" t="s">
        <v>285</v>
      </c>
      <c r="D209" s="95"/>
      <c r="E209" s="47" t="s">
        <v>32</v>
      </c>
      <c r="F209" s="45">
        <v>1</v>
      </c>
      <c r="G209" s="46">
        <f>G$210*$F209/$F$210</f>
        <v>553990.6103286386</v>
      </c>
      <c r="H209" s="46">
        <f>H$210*$F209/$F$210</f>
        <v>0</v>
      </c>
      <c r="I209" s="46">
        <f>I$210*$F209/$F$210</f>
        <v>0</v>
      </c>
      <c r="J209" s="44">
        <f>J$210*$F209/$F$210</f>
        <v>0</v>
      </c>
      <c r="N209" s="50">
        <f>ROUND(IF($N$8=1,$G209,IF($N$8=2,$H209,IF($N$8=3,$I209,IF($N$8=4,$J209,IF($N$8=5,$K209,IF($N$8=6,$L209)))))),1)</f>
        <v>553990.6</v>
      </c>
    </row>
    <row r="210" spans="1:14" s="3" customFormat="1" ht="20.25" customHeight="1">
      <c r="A210" s="62" t="s">
        <v>283</v>
      </c>
      <c r="B210" s="94"/>
      <c r="C210" s="95"/>
      <c r="D210" s="95"/>
      <c r="E210" s="93" t="s">
        <v>33</v>
      </c>
      <c r="F210" s="8">
        <v>1.065</v>
      </c>
      <c r="G210" s="11">
        <v>590000</v>
      </c>
      <c r="H210" s="11">
        <v>0</v>
      </c>
      <c r="I210" s="11">
        <v>0</v>
      </c>
      <c r="J210" s="12">
        <v>0</v>
      </c>
      <c r="K210" s="18"/>
      <c r="L210" s="18"/>
      <c r="N210" s="50">
        <f t="shared" si="24"/>
        <v>590000</v>
      </c>
    </row>
    <row r="211" spans="1:14" ht="20.25" customHeight="1" thickBot="1">
      <c r="A211" s="64" t="s">
        <v>284</v>
      </c>
      <c r="B211" s="94"/>
      <c r="C211" s="95"/>
      <c r="D211" s="95"/>
      <c r="E211" s="47" t="s">
        <v>34</v>
      </c>
      <c r="F211" s="45">
        <v>1.13</v>
      </c>
      <c r="G211" s="46">
        <f>G$210*$F211/$F$210</f>
        <v>626009.3896713614</v>
      </c>
      <c r="H211" s="46">
        <f>H$210*$F211/$F$210</f>
        <v>0</v>
      </c>
      <c r="I211" s="46">
        <f>I$210*$F211/$F$210</f>
        <v>0</v>
      </c>
      <c r="J211" s="44">
        <f>J$210*$F211/$F$210</f>
        <v>0</v>
      </c>
      <c r="N211" s="50">
        <f t="shared" si="24"/>
        <v>626009.4</v>
      </c>
    </row>
    <row r="212" spans="1:14" ht="20.25" customHeight="1">
      <c r="A212" s="62" t="s">
        <v>329</v>
      </c>
      <c r="B212" s="94" t="s">
        <v>281</v>
      </c>
      <c r="C212" s="95" t="s">
        <v>328</v>
      </c>
      <c r="D212" s="95"/>
      <c r="E212" s="47" t="s">
        <v>32</v>
      </c>
      <c r="F212" s="45">
        <v>1</v>
      </c>
      <c r="G212" s="46">
        <f>G$213*$F212/$F$213</f>
        <v>553990.6103286386</v>
      </c>
      <c r="H212" s="46">
        <f>H$213*$F212/$F$213</f>
        <v>0</v>
      </c>
      <c r="I212" s="46">
        <f>I$213*$F212/$F$213</f>
        <v>0</v>
      </c>
      <c r="J212" s="44">
        <f>J$213*$F212/$F$213</f>
        <v>0</v>
      </c>
      <c r="N212" s="50">
        <f>ROUND(IF($N$8=1,$G212,IF($N$8=2,$H212,IF($N$8=3,$I212,IF($N$8=4,$J212,IF($N$8=5,$K212,IF($N$8=6,$L212)))))),1)</f>
        <v>553990.6</v>
      </c>
    </row>
    <row r="213" spans="1:14" s="3" customFormat="1" ht="20.25" customHeight="1">
      <c r="A213" s="62" t="s">
        <v>330</v>
      </c>
      <c r="B213" s="94"/>
      <c r="C213" s="95"/>
      <c r="D213" s="95"/>
      <c r="E213" s="93" t="s">
        <v>33</v>
      </c>
      <c r="F213" s="8">
        <v>1.065</v>
      </c>
      <c r="G213" s="11">
        <v>590000</v>
      </c>
      <c r="H213" s="11">
        <v>0</v>
      </c>
      <c r="I213" s="11">
        <v>0</v>
      </c>
      <c r="J213" s="12">
        <v>0</v>
      </c>
      <c r="K213" s="18"/>
      <c r="L213" s="18"/>
      <c r="N213" s="50">
        <f t="shared" si="24"/>
        <v>590000</v>
      </c>
    </row>
    <row r="214" spans="1:14" ht="20.25" customHeight="1" thickBot="1">
      <c r="A214" s="64" t="s">
        <v>331</v>
      </c>
      <c r="B214" s="134"/>
      <c r="C214" s="135"/>
      <c r="D214" s="135"/>
      <c r="E214" s="9" t="s">
        <v>34</v>
      </c>
      <c r="F214" s="10">
        <v>1.13</v>
      </c>
      <c r="G214" s="17">
        <f>G$213*$F214/$F$213</f>
        <v>626009.3896713614</v>
      </c>
      <c r="H214" s="17">
        <f>H$213*$F214/$F$213</f>
        <v>0</v>
      </c>
      <c r="I214" s="17">
        <f>I$213*$F214/$F$213</f>
        <v>0</v>
      </c>
      <c r="J214" s="92">
        <f>J$213*$F214/$F$213</f>
        <v>0</v>
      </c>
      <c r="N214" s="73">
        <f t="shared" si="24"/>
        <v>626009.4</v>
      </c>
    </row>
    <row r="216" spans="1:15" ht="20.25" customHeight="1">
      <c r="A216" s="74"/>
      <c r="K216" s="75"/>
      <c r="L216" s="75"/>
      <c r="O216" s="76"/>
    </row>
    <row r="217" spans="1:15" ht="20.25" customHeight="1">
      <c r="A217" s="74"/>
      <c r="C217" s="110" t="s">
        <v>122</v>
      </c>
      <c r="D217" s="110"/>
      <c r="E217" s="110"/>
      <c r="F217" s="110"/>
      <c r="G217" s="110"/>
      <c r="H217" s="110"/>
      <c r="K217" s="75"/>
      <c r="L217" s="75"/>
      <c r="O217" s="76"/>
    </row>
    <row r="218" spans="1:15" ht="40.5" customHeight="1">
      <c r="A218" s="74"/>
      <c r="C218" s="136" t="s">
        <v>350</v>
      </c>
      <c r="D218" s="111"/>
      <c r="E218" s="111"/>
      <c r="F218" s="111"/>
      <c r="G218" s="111"/>
      <c r="H218" s="111"/>
      <c r="K218" s="75"/>
      <c r="L218" s="75"/>
      <c r="O218" s="76"/>
    </row>
    <row r="219" spans="1:15" ht="20.25" customHeight="1">
      <c r="A219" s="74"/>
      <c r="C219" s="109" t="s">
        <v>58</v>
      </c>
      <c r="D219" s="109"/>
      <c r="E219" s="109"/>
      <c r="F219" s="109"/>
      <c r="G219" s="109"/>
      <c r="H219" s="109"/>
      <c r="K219" s="75"/>
      <c r="L219" s="75"/>
      <c r="O219" s="76"/>
    </row>
    <row r="220" spans="1:15" ht="20.25" customHeight="1" thickBot="1">
      <c r="A220" s="74"/>
      <c r="K220" s="75"/>
      <c r="L220" s="75"/>
      <c r="O220" s="76"/>
    </row>
    <row r="221" spans="1:15" ht="45.75" customHeight="1">
      <c r="A221" s="74"/>
      <c r="C221" s="29" t="s">
        <v>123</v>
      </c>
      <c r="D221" s="30" t="s">
        <v>124</v>
      </c>
      <c r="E221" s="30" t="s">
        <v>125</v>
      </c>
      <c r="F221" s="31" t="s">
        <v>126</v>
      </c>
      <c r="G221" s="30" t="s">
        <v>127</v>
      </c>
      <c r="H221" s="32" t="s">
        <v>128</v>
      </c>
      <c r="K221" s="75"/>
      <c r="L221" s="75"/>
      <c r="O221" s="76"/>
    </row>
    <row r="222" spans="1:15" ht="20.25" customHeight="1">
      <c r="A222" s="23" t="s">
        <v>118</v>
      </c>
      <c r="C222" s="68">
        <v>1</v>
      </c>
      <c r="D222" s="24" t="s">
        <v>50</v>
      </c>
      <c r="E222" s="24" t="s">
        <v>51</v>
      </c>
      <c r="F222" s="33">
        <v>12918</v>
      </c>
      <c r="G222" s="55">
        <v>1.02</v>
      </c>
      <c r="H222" s="57">
        <f>F222*G222</f>
        <v>13176.36</v>
      </c>
      <c r="K222" s="75"/>
      <c r="L222" s="75"/>
      <c r="N222" s="77">
        <f>ROUND(F222,1)</f>
        <v>12918</v>
      </c>
      <c r="O222" s="76"/>
    </row>
    <row r="223" spans="1:15" ht="20.25" customHeight="1">
      <c r="A223" s="23" t="s">
        <v>119</v>
      </c>
      <c r="C223" s="68">
        <v>2</v>
      </c>
      <c r="D223" s="24" t="s">
        <v>129</v>
      </c>
      <c r="E223" s="24" t="s">
        <v>51</v>
      </c>
      <c r="F223" s="33">
        <v>10109</v>
      </c>
      <c r="G223" s="55">
        <v>1.03</v>
      </c>
      <c r="H223" s="57">
        <f>F223*G223</f>
        <v>10412.27</v>
      </c>
      <c r="K223" s="75"/>
      <c r="L223" s="75"/>
      <c r="N223" s="77">
        <f>ROUND(F223,1)</f>
        <v>10109</v>
      </c>
      <c r="O223" s="76"/>
    </row>
    <row r="224" spans="1:15" ht="20.25" customHeight="1">
      <c r="A224" s="23" t="s">
        <v>120</v>
      </c>
      <c r="C224" s="68">
        <v>3</v>
      </c>
      <c r="D224" s="24" t="s">
        <v>52</v>
      </c>
      <c r="E224" s="24" t="s">
        <v>53</v>
      </c>
      <c r="F224" s="33">
        <v>1864.44</v>
      </c>
      <c r="G224" s="55">
        <v>1.05</v>
      </c>
      <c r="H224" s="57">
        <f>F224*G224</f>
        <v>1957.662</v>
      </c>
      <c r="K224" s="75"/>
      <c r="L224" s="75"/>
      <c r="N224" s="77">
        <f>ROUND(F224,1)</f>
        <v>1864.4</v>
      </c>
      <c r="O224" s="76"/>
    </row>
    <row r="225" spans="1:15" ht="20.25" customHeight="1" thickBot="1">
      <c r="A225" s="23" t="s">
        <v>121</v>
      </c>
      <c r="C225" s="70">
        <v>4</v>
      </c>
      <c r="D225" s="26" t="s">
        <v>54</v>
      </c>
      <c r="E225" s="26" t="s">
        <v>51</v>
      </c>
      <c r="F225" s="34">
        <v>0</v>
      </c>
      <c r="G225" s="56">
        <v>0</v>
      </c>
      <c r="H225" s="72">
        <f>F225*G225</f>
        <v>0</v>
      </c>
      <c r="K225" s="75"/>
      <c r="L225" s="75"/>
      <c r="N225" s="77">
        <f>ROUND(F225,1)</f>
        <v>0</v>
      </c>
      <c r="O225" s="76"/>
    </row>
    <row r="226" spans="1:15" ht="20.25" customHeight="1">
      <c r="A226" s="74"/>
      <c r="K226" s="75"/>
      <c r="L226" s="75"/>
      <c r="O226" s="76"/>
    </row>
    <row r="227" spans="1:15" ht="20.25" customHeight="1">
      <c r="A227" s="74"/>
      <c r="C227" s="112" t="s">
        <v>269</v>
      </c>
      <c r="D227" s="112"/>
      <c r="E227" s="112"/>
      <c r="F227" s="112"/>
      <c r="G227" s="112"/>
      <c r="H227" s="112"/>
      <c r="K227" s="75"/>
      <c r="L227" s="75"/>
      <c r="O227" s="76"/>
    </row>
    <row r="228" spans="1:15" ht="39.75" customHeight="1">
      <c r="A228" s="74"/>
      <c r="C228" s="137" t="s">
        <v>350</v>
      </c>
      <c r="D228" s="113"/>
      <c r="E228" s="113"/>
      <c r="F228" s="113"/>
      <c r="G228" s="113"/>
      <c r="H228" s="113"/>
      <c r="K228" s="75"/>
      <c r="L228" s="75"/>
      <c r="O228" s="76"/>
    </row>
    <row r="229" spans="1:15" ht="20.25" customHeight="1">
      <c r="A229" s="74"/>
      <c r="C229" s="109" t="s">
        <v>58</v>
      </c>
      <c r="D229" s="109"/>
      <c r="E229" s="109"/>
      <c r="F229" s="109"/>
      <c r="G229" s="109"/>
      <c r="H229" s="109"/>
      <c r="K229" s="75"/>
      <c r="L229" s="75"/>
      <c r="O229" s="76"/>
    </row>
    <row r="230" spans="1:15" ht="20.25" customHeight="1" thickBot="1">
      <c r="A230" s="74"/>
      <c r="K230" s="75"/>
      <c r="L230" s="75"/>
      <c r="O230" s="76"/>
    </row>
    <row r="231" spans="1:15" ht="45.75" customHeight="1">
      <c r="A231" s="74"/>
      <c r="C231" s="29" t="s">
        <v>123</v>
      </c>
      <c r="D231" s="30" t="s">
        <v>124</v>
      </c>
      <c r="E231" s="30" t="s">
        <v>125</v>
      </c>
      <c r="F231" s="31" t="s">
        <v>126</v>
      </c>
      <c r="G231" s="30" t="s">
        <v>127</v>
      </c>
      <c r="H231" s="32" t="s">
        <v>128</v>
      </c>
      <c r="K231" s="75"/>
      <c r="L231" s="75"/>
      <c r="O231" s="76"/>
    </row>
    <row r="232" spans="1:15" ht="20.25" customHeight="1">
      <c r="A232" s="23" t="s">
        <v>270</v>
      </c>
      <c r="C232" s="68">
        <v>1</v>
      </c>
      <c r="D232" s="24" t="s">
        <v>50</v>
      </c>
      <c r="E232" s="24" t="s">
        <v>51</v>
      </c>
      <c r="F232" s="33">
        <v>12918</v>
      </c>
      <c r="G232" s="55">
        <v>1.02</v>
      </c>
      <c r="H232" s="57">
        <f>F232*G232</f>
        <v>13176.36</v>
      </c>
      <c r="K232" s="75"/>
      <c r="L232" s="75"/>
      <c r="N232" s="77">
        <f>ROUND(F232,1)</f>
        <v>12918</v>
      </c>
      <c r="O232" s="76"/>
    </row>
    <row r="233" spans="1:15" ht="20.25" customHeight="1">
      <c r="A233" s="23" t="s">
        <v>271</v>
      </c>
      <c r="C233" s="68">
        <v>2</v>
      </c>
      <c r="D233" s="24" t="s">
        <v>129</v>
      </c>
      <c r="E233" s="24" t="s">
        <v>51</v>
      </c>
      <c r="F233" s="33">
        <v>10109</v>
      </c>
      <c r="G233" s="55">
        <v>1.03</v>
      </c>
      <c r="H233" s="57">
        <f>F233*G233</f>
        <v>10412.27</v>
      </c>
      <c r="K233" s="75"/>
      <c r="L233" s="75"/>
      <c r="N233" s="77">
        <f>ROUND(F233,1)</f>
        <v>10109</v>
      </c>
      <c r="O233" s="76"/>
    </row>
    <row r="234" spans="1:15" ht="20.25" customHeight="1">
      <c r="A234" s="23" t="s">
        <v>272</v>
      </c>
      <c r="C234" s="68">
        <v>3</v>
      </c>
      <c r="D234" s="24" t="s">
        <v>52</v>
      </c>
      <c r="E234" s="24" t="s">
        <v>53</v>
      </c>
      <c r="F234" s="33">
        <v>1864.44</v>
      </c>
      <c r="G234" s="55">
        <v>1.05</v>
      </c>
      <c r="H234" s="57">
        <f>F234*G234</f>
        <v>1957.662</v>
      </c>
      <c r="K234" s="75"/>
      <c r="L234" s="75"/>
      <c r="N234" s="77">
        <f>ROUND(F234,1)</f>
        <v>1864.4</v>
      </c>
      <c r="O234" s="76"/>
    </row>
    <row r="235" spans="1:15" ht="20.25" customHeight="1" thickBot="1">
      <c r="A235" s="23" t="s">
        <v>273</v>
      </c>
      <c r="C235" s="70">
        <v>4</v>
      </c>
      <c r="D235" s="26" t="s">
        <v>54</v>
      </c>
      <c r="E235" s="26" t="s">
        <v>51</v>
      </c>
      <c r="F235" s="34">
        <v>0</v>
      </c>
      <c r="G235" s="56">
        <v>0</v>
      </c>
      <c r="H235" s="72">
        <f>F235*G235</f>
        <v>0</v>
      </c>
      <c r="K235" s="75"/>
      <c r="L235" s="75"/>
      <c r="N235" s="77">
        <f>ROUND(F235,1)</f>
        <v>0</v>
      </c>
      <c r="O235" s="76"/>
    </row>
    <row r="236" spans="1:15" ht="20.25" customHeight="1">
      <c r="A236" s="74"/>
      <c r="K236" s="75"/>
      <c r="L236" s="75"/>
      <c r="O236" s="76"/>
    </row>
    <row r="237" spans="1:15" ht="20.25" customHeight="1">
      <c r="A237" s="74"/>
      <c r="C237" s="112" t="s">
        <v>274</v>
      </c>
      <c r="D237" s="112"/>
      <c r="E237" s="112"/>
      <c r="F237" s="112"/>
      <c r="G237" s="112"/>
      <c r="H237" s="112"/>
      <c r="K237" s="75"/>
      <c r="L237" s="75"/>
      <c r="O237" s="76"/>
    </row>
    <row r="238" spans="1:15" ht="20.25" customHeight="1" thickBot="1">
      <c r="A238" s="74"/>
      <c r="K238" s="75"/>
      <c r="L238" s="75"/>
      <c r="O238" s="76"/>
    </row>
    <row r="239" spans="1:15" ht="45.75" customHeight="1">
      <c r="A239" s="74"/>
      <c r="C239" s="29" t="s">
        <v>123</v>
      </c>
      <c r="D239" s="30" t="s">
        <v>124</v>
      </c>
      <c r="E239" s="30" t="s">
        <v>125</v>
      </c>
      <c r="F239" s="31" t="s">
        <v>275</v>
      </c>
      <c r="G239" s="30" t="s">
        <v>127</v>
      </c>
      <c r="H239" s="32" t="s">
        <v>128</v>
      </c>
      <c r="K239" s="75"/>
      <c r="L239" s="75"/>
      <c r="O239" s="76"/>
    </row>
    <row r="240" spans="1:15" ht="20.25" customHeight="1">
      <c r="A240" s="23" t="s">
        <v>276</v>
      </c>
      <c r="C240" s="68">
        <v>1</v>
      </c>
      <c r="D240" s="24" t="s">
        <v>50</v>
      </c>
      <c r="E240" s="24" t="s">
        <v>51</v>
      </c>
      <c r="F240" s="78">
        <f>F222-F232</f>
        <v>0</v>
      </c>
      <c r="G240" s="79">
        <v>1.02</v>
      </c>
      <c r="H240" s="80">
        <f>F240*G240</f>
        <v>0</v>
      </c>
      <c r="K240" s="75"/>
      <c r="L240" s="75"/>
      <c r="N240" s="77">
        <f>ROUND(F240,1)</f>
        <v>0</v>
      </c>
      <c r="O240" s="76"/>
    </row>
    <row r="241" spans="1:15" ht="20.25" customHeight="1">
      <c r="A241" s="23" t="s">
        <v>277</v>
      </c>
      <c r="C241" s="68">
        <v>2</v>
      </c>
      <c r="D241" s="24" t="s">
        <v>129</v>
      </c>
      <c r="E241" s="24" t="s">
        <v>51</v>
      </c>
      <c r="F241" s="78">
        <f>F223-F233</f>
        <v>0</v>
      </c>
      <c r="G241" s="79">
        <v>1.03</v>
      </c>
      <c r="H241" s="80">
        <f>F241*G241</f>
        <v>0</v>
      </c>
      <c r="K241" s="75"/>
      <c r="L241" s="75"/>
      <c r="N241" s="77">
        <f>ROUND(F241,1)</f>
        <v>0</v>
      </c>
      <c r="O241" s="76"/>
    </row>
    <row r="242" spans="1:15" ht="20.25" customHeight="1">
      <c r="A242" s="23" t="s">
        <v>278</v>
      </c>
      <c r="C242" s="68">
        <v>3</v>
      </c>
      <c r="D242" s="24" t="s">
        <v>52</v>
      </c>
      <c r="E242" s="24" t="s">
        <v>53</v>
      </c>
      <c r="F242" s="78">
        <f>F224-F234</f>
        <v>0</v>
      </c>
      <c r="G242" s="79">
        <v>1.05</v>
      </c>
      <c r="H242" s="80">
        <f>F242*G242</f>
        <v>0</v>
      </c>
      <c r="K242" s="75"/>
      <c r="L242" s="75"/>
      <c r="N242" s="77">
        <f>ROUND(F242,1)</f>
        <v>0</v>
      </c>
      <c r="O242" s="76"/>
    </row>
    <row r="243" spans="1:15" ht="20.25" customHeight="1" thickBot="1">
      <c r="A243" s="23" t="s">
        <v>279</v>
      </c>
      <c r="C243" s="70">
        <v>4</v>
      </c>
      <c r="D243" s="26" t="s">
        <v>54</v>
      </c>
      <c r="E243" s="26" t="s">
        <v>51</v>
      </c>
      <c r="F243" s="83">
        <f>F225-F235</f>
        <v>0</v>
      </c>
      <c r="G243" s="81">
        <v>0</v>
      </c>
      <c r="H243" s="82">
        <f>F243*G243</f>
        <v>0</v>
      </c>
      <c r="K243" s="75"/>
      <c r="L243" s="75"/>
      <c r="N243" s="77">
        <f>ROUND(F243,1)</f>
        <v>0</v>
      </c>
      <c r="O243" s="76"/>
    </row>
    <row r="244" spans="1:15" ht="20.25" customHeight="1">
      <c r="A244" s="18"/>
      <c r="K244" s="75"/>
      <c r="L244" s="75"/>
      <c r="O244" s="76"/>
    </row>
    <row r="245" spans="1:15" ht="20.25" customHeight="1">
      <c r="A245" s="18"/>
      <c r="C245" s="110" t="s">
        <v>136</v>
      </c>
      <c r="D245" s="110"/>
      <c r="E245" s="110"/>
      <c r="F245" s="110"/>
      <c r="G245" s="110"/>
      <c r="H245" s="110"/>
      <c r="K245" s="75"/>
      <c r="L245" s="75"/>
      <c r="O245" s="76"/>
    </row>
    <row r="246" spans="1:15" ht="20.25" customHeight="1">
      <c r="A246" s="18"/>
      <c r="C246" s="114" t="s">
        <v>134</v>
      </c>
      <c r="D246" s="114"/>
      <c r="E246" s="114"/>
      <c r="F246" s="114"/>
      <c r="G246" s="114"/>
      <c r="H246" s="114"/>
      <c r="K246" s="75"/>
      <c r="L246" s="75"/>
      <c r="O246" s="76"/>
    </row>
    <row r="247" spans="1:15" ht="20.25" customHeight="1">
      <c r="A247" s="18"/>
      <c r="C247" s="109" t="s">
        <v>58</v>
      </c>
      <c r="D247" s="109"/>
      <c r="E247" s="109"/>
      <c r="F247" s="109"/>
      <c r="G247" s="109"/>
      <c r="H247" s="109"/>
      <c r="K247" s="75"/>
      <c r="L247" s="75"/>
      <c r="O247" s="76"/>
    </row>
    <row r="248" spans="1:15" ht="20.25" customHeight="1" thickBot="1">
      <c r="A248" s="18"/>
      <c r="C248" s="71"/>
      <c r="D248" s="71"/>
      <c r="E248" s="71"/>
      <c r="F248" s="71"/>
      <c r="G248" s="71"/>
      <c r="H248" s="71"/>
      <c r="K248" s="75"/>
      <c r="L248" s="75"/>
      <c r="O248" s="76"/>
    </row>
    <row r="249" spans="1:15" ht="28.5" customHeight="1" thickBot="1">
      <c r="A249" s="18"/>
      <c r="C249" s="37" t="s">
        <v>0</v>
      </c>
      <c r="D249" s="38" t="s">
        <v>137</v>
      </c>
      <c r="E249" s="38" t="s">
        <v>125</v>
      </c>
      <c r="F249" s="38"/>
      <c r="G249" s="38" t="s">
        <v>133</v>
      </c>
      <c r="H249" s="39"/>
      <c r="K249" s="75"/>
      <c r="L249" s="75"/>
      <c r="O249" s="76"/>
    </row>
    <row r="250" spans="1:15" ht="20.25" customHeight="1">
      <c r="A250" s="20" t="s">
        <v>131</v>
      </c>
      <c r="C250" s="40">
        <v>1</v>
      </c>
      <c r="D250" s="24" t="s">
        <v>138</v>
      </c>
      <c r="E250" s="69" t="s">
        <v>130</v>
      </c>
      <c r="F250" s="35"/>
      <c r="G250" s="42">
        <v>10</v>
      </c>
      <c r="H250" s="25"/>
      <c r="K250" s="75"/>
      <c r="L250" s="75"/>
      <c r="N250" s="51">
        <f>G250</f>
        <v>10</v>
      </c>
      <c r="O250" s="76"/>
    </row>
    <row r="251" spans="1:15" ht="20.25" customHeight="1" thickBot="1">
      <c r="A251" s="20" t="s">
        <v>132</v>
      </c>
      <c r="C251" s="41">
        <v>2</v>
      </c>
      <c r="D251" s="26" t="s">
        <v>135</v>
      </c>
      <c r="E251" s="22" t="s">
        <v>139</v>
      </c>
      <c r="F251" s="36"/>
      <c r="G251" s="43">
        <v>30000</v>
      </c>
      <c r="H251" s="27"/>
      <c r="K251" s="75"/>
      <c r="L251" s="75"/>
      <c r="N251" s="52">
        <f>G251</f>
        <v>30000</v>
      </c>
      <c r="O251" s="76"/>
    </row>
    <row r="252" spans="1:15" ht="20.25" customHeight="1">
      <c r="A252" s="18"/>
      <c r="K252" s="75"/>
      <c r="L252" s="75"/>
      <c r="O252" s="76"/>
    </row>
  </sheetData>
  <sheetProtection/>
  <mergeCells count="128">
    <mergeCell ref="B212:B214"/>
    <mergeCell ref="C212:D214"/>
    <mergeCell ref="B69:B76"/>
    <mergeCell ref="C69:C76"/>
    <mergeCell ref="D69:D76"/>
    <mergeCell ref="B125:B128"/>
    <mergeCell ref="B105:B107"/>
    <mergeCell ref="B131:B133"/>
    <mergeCell ref="C131:D133"/>
    <mergeCell ref="B102:B104"/>
    <mergeCell ref="B1:I1"/>
    <mergeCell ref="B2:I2"/>
    <mergeCell ref="B4:I4"/>
    <mergeCell ref="B9:B18"/>
    <mergeCell ref="C9:C18"/>
    <mergeCell ref="B3:I3"/>
    <mergeCell ref="B29:B38"/>
    <mergeCell ref="C29:C38"/>
    <mergeCell ref="B39:B48"/>
    <mergeCell ref="C39:C48"/>
    <mergeCell ref="B61:B68"/>
    <mergeCell ref="D9:D18"/>
    <mergeCell ref="D19:D28"/>
    <mergeCell ref="B19:B28"/>
    <mergeCell ref="C19:C28"/>
    <mergeCell ref="B49:B52"/>
    <mergeCell ref="C134:D136"/>
    <mergeCell ref="B121:B124"/>
    <mergeCell ref="B108:B110"/>
    <mergeCell ref="D93:D95"/>
    <mergeCell ref="B96:B99"/>
    <mergeCell ref="C114:D116"/>
    <mergeCell ref="C117:D119"/>
    <mergeCell ref="C120:I120"/>
    <mergeCell ref="B93:B95"/>
    <mergeCell ref="D29:D38"/>
    <mergeCell ref="D39:D48"/>
    <mergeCell ref="C85:C92"/>
    <mergeCell ref="D77:D84"/>
    <mergeCell ref="D53:D60"/>
    <mergeCell ref="D85:D92"/>
    <mergeCell ref="C49:C52"/>
    <mergeCell ref="D49:D52"/>
    <mergeCell ref="C77:C84"/>
    <mergeCell ref="D61:D68"/>
    <mergeCell ref="B153:B155"/>
    <mergeCell ref="C153:D155"/>
    <mergeCell ref="B137:B139"/>
    <mergeCell ref="C137:D139"/>
    <mergeCell ref="B140:B142"/>
    <mergeCell ref="B150:B152"/>
    <mergeCell ref="B114:B116"/>
    <mergeCell ref="B117:B119"/>
    <mergeCell ref="C96:C99"/>
    <mergeCell ref="C93:C95"/>
    <mergeCell ref="D96:D99"/>
    <mergeCell ref="B85:B92"/>
    <mergeCell ref="B53:B60"/>
    <mergeCell ref="C53:C60"/>
    <mergeCell ref="B77:B84"/>
    <mergeCell ref="B111:B113"/>
    <mergeCell ref="C61:C68"/>
    <mergeCell ref="C121:D124"/>
    <mergeCell ref="C102:D104"/>
    <mergeCell ref="C105:D107"/>
    <mergeCell ref="C108:D110"/>
    <mergeCell ref="C111:D113"/>
    <mergeCell ref="C125:D128"/>
    <mergeCell ref="C169:D171"/>
    <mergeCell ref="B144:B146"/>
    <mergeCell ref="C144:D146"/>
    <mergeCell ref="B147:B149"/>
    <mergeCell ref="C147:D149"/>
    <mergeCell ref="B134:B136"/>
    <mergeCell ref="C150:D152"/>
    <mergeCell ref="C140:D142"/>
    <mergeCell ref="C156:J156"/>
    <mergeCell ref="B157:B159"/>
    <mergeCell ref="C157:D159"/>
    <mergeCell ref="B160:B162"/>
    <mergeCell ref="C160:D162"/>
    <mergeCell ref="B163:B165"/>
    <mergeCell ref="C163:D165"/>
    <mergeCell ref="C172:J172"/>
    <mergeCell ref="B166:B168"/>
    <mergeCell ref="B174:B176"/>
    <mergeCell ref="C174:D176"/>
    <mergeCell ref="B193:B195"/>
    <mergeCell ref="B169:B171"/>
    <mergeCell ref="B177:B179"/>
    <mergeCell ref="C177:D179"/>
    <mergeCell ref="B205:B208"/>
    <mergeCell ref="B202:B204"/>
    <mergeCell ref="B199:B201"/>
    <mergeCell ref="C199:D201"/>
    <mergeCell ref="C202:D204"/>
    <mergeCell ref="B180:B182"/>
    <mergeCell ref="C180:D182"/>
    <mergeCell ref="B196:B198"/>
    <mergeCell ref="B183:B185"/>
    <mergeCell ref="C237:H237"/>
    <mergeCell ref="C193:D195"/>
    <mergeCell ref="C190:D192"/>
    <mergeCell ref="C196:D198"/>
    <mergeCell ref="B190:B192"/>
    <mergeCell ref="B209:B211"/>
    <mergeCell ref="C209:D211"/>
    <mergeCell ref="C189:J189"/>
    <mergeCell ref="C247:H247"/>
    <mergeCell ref="C217:H217"/>
    <mergeCell ref="C218:H218"/>
    <mergeCell ref="C219:H219"/>
    <mergeCell ref="C227:H227"/>
    <mergeCell ref="C205:D208"/>
    <mergeCell ref="C228:H228"/>
    <mergeCell ref="C229:H229"/>
    <mergeCell ref="C245:H245"/>
    <mergeCell ref="C246:H246"/>
    <mergeCell ref="B186:B188"/>
    <mergeCell ref="C186:D188"/>
    <mergeCell ref="C100:J100"/>
    <mergeCell ref="C101:J101"/>
    <mergeCell ref="C129:J129"/>
    <mergeCell ref="C130:J130"/>
    <mergeCell ref="C143:J143"/>
    <mergeCell ref="C183:D185"/>
    <mergeCell ref="C173:J173"/>
    <mergeCell ref="C166:D168"/>
  </mergeCells>
  <dataValidations count="1">
    <dataValidation allowBlank="1" showErrorMessage="1" sqref="A222:A225 A232:A235 A240:A243"/>
  </dataValidations>
  <printOptions/>
  <pageMargins left="0.43" right="0.24" top="0.36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2020-03-18T08:47:32Z</cp:lastPrinted>
  <dcterms:created xsi:type="dcterms:W3CDTF">2020-02-19T02:20:46Z</dcterms:created>
  <dcterms:modified xsi:type="dcterms:W3CDTF">2021-11-01T02:56:26Z</dcterms:modified>
  <cp:category/>
  <cp:version/>
  <cp:contentType/>
  <cp:contentStatus/>
</cp:coreProperties>
</file>